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0" windowHeight="12540" activeTab="5"/>
  </bookViews>
  <sheets>
    <sheet name="Sheet1" sheetId="1" r:id="rId1"/>
    <sheet name="Dimensi Utama" sheetId="2" r:id="rId2"/>
    <sheet name="Sistem Operasi" sheetId="5" r:id="rId3"/>
    <sheet name="Proses Logistik" sheetId="3" r:id="rId4"/>
    <sheet name="Sistem Informasi" sheetId="4" r:id="rId5"/>
    <sheet name="Pemasok" sheetId="6" r:id="rId6"/>
    <sheet name="Sheet2" sheetId="7" r:id="rId7"/>
  </sheets>
  <calcPr calcId="144525"/>
</workbook>
</file>

<file path=xl/sharedStrings.xml><?xml version="1.0" encoding="utf-8"?>
<sst xmlns="http://schemas.openxmlformats.org/spreadsheetml/2006/main" count="625" uniqueCount="123">
  <si>
    <t>DATA KUISIONER PEMBOBOTAN</t>
  </si>
  <si>
    <t>A. DIMENSI UTAMA</t>
  </si>
  <si>
    <t>MATRIKS</t>
  </si>
  <si>
    <t>NORMALISASI DATA</t>
  </si>
  <si>
    <t>PERHITUNGAN BOBOT</t>
  </si>
  <si>
    <t>OS</t>
  </si>
  <si>
    <t>Responden</t>
  </si>
  <si>
    <t>OS-LP</t>
  </si>
  <si>
    <t>OS-IS</t>
  </si>
  <si>
    <t>OS-SN</t>
  </si>
  <si>
    <t>LP-IS</t>
  </si>
  <si>
    <t>LP-SN</t>
  </si>
  <si>
    <t>IS-SN</t>
  </si>
  <si>
    <t>LP</t>
  </si>
  <si>
    <t>IS</t>
  </si>
  <si>
    <t>SN</t>
  </si>
  <si>
    <t>JUMLAH</t>
  </si>
  <si>
    <t>TOTAL</t>
  </si>
  <si>
    <t>Rata-rata</t>
  </si>
  <si>
    <t>B. INDIKATOR FLEKSIBILITAS SISTEM OPERASI (OS)</t>
  </si>
  <si>
    <t>OS1-OS2</t>
  </si>
  <si>
    <t>OS1-OS3</t>
  </si>
  <si>
    <t>OS1-OS4</t>
  </si>
  <si>
    <t>OS1-OS5</t>
  </si>
  <si>
    <t>OS1-OS6</t>
  </si>
  <si>
    <t>OS2-OS3</t>
  </si>
  <si>
    <t>OS2-OS4</t>
  </si>
  <si>
    <t>OS2-OS5</t>
  </si>
  <si>
    <t>OS2-OS6</t>
  </si>
  <si>
    <t>OS3-OS4</t>
  </si>
  <si>
    <t>OS3-OS5</t>
  </si>
  <si>
    <t>OS3-OS6</t>
  </si>
  <si>
    <t>OS4-OS5</t>
  </si>
  <si>
    <t>OS4-OS6</t>
  </si>
  <si>
    <t>OS5-OS6</t>
  </si>
  <si>
    <t>Jumlah</t>
  </si>
  <si>
    <t>C. INDIKATOR FLEKSIBILITAS PROSES LOGISTIK (LP)</t>
  </si>
  <si>
    <t>LP1-LP2</t>
  </si>
  <si>
    <t>LP1-LP3</t>
  </si>
  <si>
    <t>LP2-LP3</t>
  </si>
  <si>
    <t>LP3-LP1</t>
  </si>
  <si>
    <t>D. INDIKATOR FLEKSIBILITAS SISTEM INFORMASI (IS)</t>
  </si>
  <si>
    <t>IS1-IS2</t>
  </si>
  <si>
    <t>E. INDIKATOR FLEKSIBILITAS PEMASOK (SN)</t>
  </si>
  <si>
    <t>SN1-SN2</t>
  </si>
  <si>
    <t>SN1-SN3</t>
  </si>
  <si>
    <t>SN1-SN4</t>
  </si>
  <si>
    <t>SN1-SN5</t>
  </si>
  <si>
    <t>SN2-SN3</t>
  </si>
  <si>
    <t>SN2-SN4</t>
  </si>
  <si>
    <t>SN2-SN5</t>
  </si>
  <si>
    <t>SN3-SN4</t>
  </si>
  <si>
    <t>SN3-SN5</t>
  </si>
  <si>
    <t>SN4-SN5</t>
  </si>
  <si>
    <t>Penilaian Tingkat Kepentingan Berdasar Metode Fuzzy AHP</t>
  </si>
  <si>
    <t>Kriteria</t>
  </si>
  <si>
    <t>l</t>
  </si>
  <si>
    <t>m</t>
  </si>
  <si>
    <t>u</t>
  </si>
  <si>
    <t>Rata2</t>
  </si>
  <si>
    <t>Hasil Perhitungan Komponen Persamaan Fuzzy Extent Untuk Matriks Perbandingan Berpasangan Kriteria</t>
  </si>
  <si>
    <t>Matriks Perbandingan Berpasangan setelah diambil rata2</t>
  </si>
  <si>
    <t>Uji Konsistensi</t>
  </si>
  <si>
    <t>Hasil Perhitungan Nilai Fuzzy Synthetix Extent Untuk Kriteria Yang Berhubungan dengan Tujuan Hirarki</t>
  </si>
  <si>
    <t>Elemen Penilai</t>
  </si>
  <si>
    <t>i</t>
  </si>
  <si>
    <t>j</t>
  </si>
  <si>
    <t>k</t>
  </si>
  <si>
    <t>Iik</t>
  </si>
  <si>
    <t>Ikj</t>
  </si>
  <si>
    <t>Uik</t>
  </si>
  <si>
    <t>Ukj</t>
  </si>
  <si>
    <t>Iik Ikj</t>
  </si>
  <si>
    <t>Uik Ukj</t>
  </si>
  <si>
    <t>Max(Iik Ijk)</t>
  </si>
  <si>
    <t>Min(Uik Ukj)</t>
  </si>
  <si>
    <t>Uji Konsisten</t>
  </si>
  <si>
    <t>Hasil Perbandingan Nilai Synthetic Extent dan Nilai Minimum</t>
  </si>
  <si>
    <r>
      <rPr>
        <sz val="11"/>
        <color theme="1"/>
        <rFont val="Calibri"/>
        <charset val="134"/>
        <scheme val="minor"/>
      </rPr>
      <t xml:space="preserve">S1 </t>
    </r>
    <r>
      <rPr>
        <sz val="11"/>
        <color theme="1"/>
        <rFont val="Arial"/>
        <charset val="134"/>
      </rPr>
      <t>≥</t>
    </r>
  </si>
  <si>
    <r>
      <rPr>
        <sz val="11"/>
        <color theme="1"/>
        <rFont val="Calibri"/>
        <charset val="134"/>
        <scheme val="minor"/>
      </rPr>
      <t xml:space="preserve">S2 </t>
    </r>
    <r>
      <rPr>
        <sz val="11"/>
        <color theme="1"/>
        <rFont val="Arial"/>
        <charset val="134"/>
      </rPr>
      <t>≥</t>
    </r>
  </si>
  <si>
    <r>
      <rPr>
        <sz val="11"/>
        <color theme="1"/>
        <rFont val="Calibri"/>
        <charset val="134"/>
        <scheme val="minor"/>
      </rPr>
      <t xml:space="preserve">S3 </t>
    </r>
    <r>
      <rPr>
        <sz val="11"/>
        <color theme="1"/>
        <rFont val="Arial"/>
        <charset val="134"/>
      </rPr>
      <t>≥</t>
    </r>
  </si>
  <si>
    <r>
      <rPr>
        <sz val="11"/>
        <color theme="1"/>
        <rFont val="Calibri"/>
        <charset val="134"/>
        <scheme val="minor"/>
      </rPr>
      <t xml:space="preserve">S4 </t>
    </r>
    <r>
      <rPr>
        <sz val="11"/>
        <color theme="1"/>
        <rFont val="Arial"/>
        <charset val="134"/>
      </rPr>
      <t>≥</t>
    </r>
  </si>
  <si>
    <t>S1</t>
  </si>
  <si>
    <t>S2</t>
  </si>
  <si>
    <t>S3</t>
  </si>
  <si>
    <t>S4</t>
  </si>
  <si>
    <t>Min</t>
  </si>
  <si>
    <t>Vektor Bobot</t>
  </si>
  <si>
    <t>d'(A1)</t>
  </si>
  <si>
    <t>d'(A2)</t>
  </si>
  <si>
    <t>d'(A3)</t>
  </si>
  <si>
    <t>d'(A4)</t>
  </si>
  <si>
    <t>W'</t>
  </si>
  <si>
    <t>Normalisasi</t>
  </si>
  <si>
    <t>OS5-OS2</t>
  </si>
  <si>
    <t>OS6-OS2</t>
  </si>
  <si>
    <t>OS5-OS3</t>
  </si>
  <si>
    <t>OS1</t>
  </si>
  <si>
    <t>OS2</t>
  </si>
  <si>
    <t>OS3</t>
  </si>
  <si>
    <t>OS4</t>
  </si>
  <si>
    <t>OS5</t>
  </si>
  <si>
    <t>OS6</t>
  </si>
  <si>
    <r>
      <rPr>
        <sz val="11"/>
        <color theme="1"/>
        <rFont val="Calibri"/>
        <charset val="134"/>
        <scheme val="minor"/>
      </rPr>
      <t xml:space="preserve">S5 </t>
    </r>
    <r>
      <rPr>
        <sz val="11"/>
        <color theme="1"/>
        <rFont val="Arial"/>
        <charset val="134"/>
      </rPr>
      <t>≥</t>
    </r>
  </si>
  <si>
    <r>
      <rPr>
        <sz val="11"/>
        <color theme="1"/>
        <rFont val="Calibri"/>
        <charset val="134"/>
        <scheme val="minor"/>
      </rPr>
      <t xml:space="preserve">S6 </t>
    </r>
    <r>
      <rPr>
        <sz val="11"/>
        <color theme="1"/>
        <rFont val="Arial"/>
        <charset val="134"/>
      </rPr>
      <t>≥</t>
    </r>
  </si>
  <si>
    <t>S5</t>
  </si>
  <si>
    <t>S6</t>
  </si>
  <si>
    <t>d'(A5)</t>
  </si>
  <si>
    <t>d'(A6)</t>
  </si>
  <si>
    <t>LP1</t>
  </si>
  <si>
    <t>LP2</t>
  </si>
  <si>
    <t>LP3</t>
  </si>
  <si>
    <t>IS1</t>
  </si>
  <si>
    <t>IS2</t>
  </si>
  <si>
    <t>SN5-SN1</t>
  </si>
  <si>
    <t>SN5-SN2</t>
  </si>
  <si>
    <t>SN5-SN3</t>
  </si>
  <si>
    <t>SN5-SN4</t>
  </si>
  <si>
    <t>SN1</t>
  </si>
  <si>
    <t>SN2</t>
  </si>
  <si>
    <t>SN3</t>
  </si>
  <si>
    <t>SN4</t>
  </si>
  <si>
    <t>SN5</t>
  </si>
</sst>
</file>

<file path=xl/styles.xml><?xml version="1.0" encoding="utf-8"?>
<styleSheet xmlns="http://schemas.openxmlformats.org/spreadsheetml/2006/main">
  <numFmts count="8">
    <numFmt numFmtId="176" formatCode="0.00000_ "/>
    <numFmt numFmtId="177" formatCode="0.000_ "/>
    <numFmt numFmtId="178" formatCode="_(* #,###.##000_);_(* \(#,###.##000\);_(* &quot;-&quot;??_);_(@_)"/>
    <numFmt numFmtId="179" formatCode="_-&quot;Rp&quot;* #,##0_-;\-&quot;Rp&quot;* #,##0_-;_-&quot;Rp&quot;* &quot;-&quot;??_-;_-@_-"/>
    <numFmt numFmtId="180" formatCode="_(* #.##0_);_(* \(#.##0\);_(* &quot;-&quot;_);_(@_)"/>
    <numFmt numFmtId="181" formatCode="_-&quot;Rp&quot;* #,##0.00_-;\-&quot;Rp&quot;* #,##0.00_-;_-&quot;Rp&quot;* &quot;-&quot;??_-;_-@_-"/>
    <numFmt numFmtId="182" formatCode="0.0000_ "/>
    <numFmt numFmtId="183" formatCode="0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" fillId="13" borderId="4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7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/>
    </xf>
    <xf numFmtId="176" fontId="0" fillId="0" borderId="0" xfId="0" applyNumberFormat="1"/>
    <xf numFmtId="0" fontId="0" fillId="0" borderId="0" xfId="0" applyFont="1" applyAlignment="1">
      <alignment horizontal="center"/>
    </xf>
    <xf numFmtId="182" fontId="0" fillId="0" borderId="0" xfId="0" applyNumberFormat="1"/>
    <xf numFmtId="183" fontId="0" fillId="0" borderId="0" xfId="0" applyNumberFormat="1"/>
    <xf numFmtId="0" fontId="0" fillId="0" borderId="0" xfId="0" applyFont="1"/>
    <xf numFmtId="0" fontId="0" fillId="2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28</xdr:col>
      <xdr:colOff>1270</xdr:colOff>
      <xdr:row>43</xdr:row>
      <xdr:rowOff>144145</xdr:rowOff>
    </xdr:from>
    <xdr:ext cx="833755" cy="439420"/>
    <mc:AlternateContent xmlns:mc="http://schemas.openxmlformats.org/markup-compatibility/2006">
      <mc:Choice xmlns:a14="http://schemas.microsoft.com/office/drawing/2010/main" Requires="a14">
        <xdr:sp>
          <xdr:nvSpPr>
            <xdr:cNvPr id="3" name="Text Box 2"/>
            <xdr:cNvSpPr txBox="1"/>
          </xdr:nvSpPr>
          <xdr:spPr>
            <a:xfrm>
              <a:off x="21803995" y="83356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3" name="Text Box 2"/>
            <xdr:cNvSpPr txBox="1"/>
          </xdr:nvSpPr>
          <xdr:spPr>
            <a:xfrm>
              <a:off x="21803995" y="83356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30</xdr:col>
      <xdr:colOff>657225</xdr:colOff>
      <xdr:row>43</xdr:row>
      <xdr:rowOff>161925</xdr:rowOff>
    </xdr:from>
    <xdr:ext cx="1195070" cy="439420"/>
    <mc:AlternateContent xmlns:mc="http://schemas.openxmlformats.org/markup-compatibility/2006">
      <mc:Choice xmlns:a14="http://schemas.microsoft.com/office/drawing/2010/main" Requires="a14">
        <xdr:sp>
          <xdr:nvSpPr>
            <xdr:cNvPr id="4" name="Text Box 3"/>
            <xdr:cNvSpPr txBox="1"/>
          </xdr:nvSpPr>
          <xdr:spPr>
            <a:xfrm>
              <a:off x="23993475" y="83534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limLoc m:val="subSup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naryPr>
                          <m:sub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=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𝑚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Sup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𝑀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𝑔</m:t>
                                    </m:r>
                                  </m:e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𝑖</m:t>
                                    </m:r>
                                  </m:sub>
                                </m:sSub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𝑗</m:t>
                                </m:r>
                              </m:sup>
                            </m:sSubSup>
                          </m:e>
                        </m:nary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4" name="Text Box 3"/>
            <xdr:cNvSpPr txBox="1"/>
          </xdr:nvSpPr>
          <xdr:spPr>
            <a:xfrm>
              <a:off x="23993475" y="83534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33</xdr:col>
      <xdr:colOff>353695</xdr:colOff>
      <xdr:row>43</xdr:row>
      <xdr:rowOff>135255</xdr:rowOff>
    </xdr:from>
    <xdr:ext cx="132842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6" name="Text Box 5"/>
            <xdr:cNvSpPr txBox="1"/>
          </xdr:nvSpPr>
          <xdr:spPr>
            <a:xfrm>
              <a:off x="26233120" y="83267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6" name="Text Box 5"/>
            <xdr:cNvSpPr txBox="1"/>
          </xdr:nvSpPr>
          <xdr:spPr>
            <a:xfrm>
              <a:off x="26233120" y="83267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27</xdr:col>
      <xdr:colOff>58420</xdr:colOff>
      <xdr:row>55</xdr:row>
      <xdr:rowOff>106680</xdr:rowOff>
    </xdr:from>
    <xdr:ext cx="246126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7" name="Text Box 6"/>
            <xdr:cNvSpPr txBox="1"/>
          </xdr:nvSpPr>
          <xdr:spPr>
            <a:xfrm>
              <a:off x="20927695" y="105841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𝑆</m:t>
                        </m:r>
                      </m:e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</m:sub>
                    </m:sSub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⨂</m:t>
                    </m:r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7" name="Text Box 6"/>
            <xdr:cNvSpPr txBox="1"/>
          </xdr:nvSpPr>
          <xdr:spPr>
            <a:xfrm>
              <a:off x="20927695" y="105841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𝑆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⨂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42</xdr:col>
      <xdr:colOff>1270</xdr:colOff>
      <xdr:row>61</xdr:row>
      <xdr:rowOff>144145</xdr:rowOff>
    </xdr:from>
    <xdr:ext cx="833755" cy="439420"/>
    <mc:AlternateContent xmlns:mc="http://schemas.openxmlformats.org/markup-compatibility/2006">
      <mc:Choice xmlns:a14="http://schemas.microsoft.com/office/drawing/2010/main" Requires="a14">
        <xdr:sp>
          <xdr:nvSpPr>
            <xdr:cNvPr id="2" name="Text Box 1"/>
            <xdr:cNvSpPr txBox="1"/>
          </xdr:nvSpPr>
          <xdr:spPr>
            <a:xfrm>
              <a:off x="30205045" y="117646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2" name="Text Box 1"/>
            <xdr:cNvSpPr txBox="1"/>
          </xdr:nvSpPr>
          <xdr:spPr>
            <a:xfrm>
              <a:off x="30205045" y="117646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44</xdr:col>
      <xdr:colOff>657225</xdr:colOff>
      <xdr:row>61</xdr:row>
      <xdr:rowOff>161925</xdr:rowOff>
    </xdr:from>
    <xdr:ext cx="1195070" cy="439420"/>
    <mc:AlternateContent xmlns:mc="http://schemas.openxmlformats.org/markup-compatibility/2006">
      <mc:Choice xmlns:a14="http://schemas.microsoft.com/office/drawing/2010/main" Requires="a14">
        <xdr:sp>
          <xdr:nvSpPr>
            <xdr:cNvPr id="3" name="Text Box 2"/>
            <xdr:cNvSpPr txBox="1"/>
          </xdr:nvSpPr>
          <xdr:spPr>
            <a:xfrm>
              <a:off x="32394525" y="117824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limLoc m:val="subSup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naryPr>
                          <m:sub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=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𝑚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Sup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𝑀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𝑔</m:t>
                                    </m:r>
                                  </m:e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𝑖</m:t>
                                    </m:r>
                                  </m:sub>
                                </m:sSub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𝑗</m:t>
                                </m:r>
                              </m:sup>
                            </m:sSubSup>
                          </m:e>
                        </m:nary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3" name="Text Box 2"/>
            <xdr:cNvSpPr txBox="1"/>
          </xdr:nvSpPr>
          <xdr:spPr>
            <a:xfrm>
              <a:off x="32394525" y="117824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47</xdr:col>
      <xdr:colOff>353695</xdr:colOff>
      <xdr:row>61</xdr:row>
      <xdr:rowOff>135255</xdr:rowOff>
    </xdr:from>
    <xdr:ext cx="132842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4" name="Text Box 3"/>
            <xdr:cNvSpPr txBox="1"/>
          </xdr:nvSpPr>
          <xdr:spPr>
            <a:xfrm>
              <a:off x="34634170" y="117557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4" name="Text Box 3"/>
            <xdr:cNvSpPr txBox="1"/>
          </xdr:nvSpPr>
          <xdr:spPr>
            <a:xfrm>
              <a:off x="34634170" y="117557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41</xdr:col>
      <xdr:colOff>58420</xdr:colOff>
      <xdr:row>75</xdr:row>
      <xdr:rowOff>106680</xdr:rowOff>
    </xdr:from>
    <xdr:ext cx="246126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5" name="Text Box 4"/>
            <xdr:cNvSpPr txBox="1"/>
          </xdr:nvSpPr>
          <xdr:spPr>
            <a:xfrm>
              <a:off x="29328745" y="143941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𝑆</m:t>
                        </m:r>
                      </m:e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</m:sub>
                    </m:sSub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⨂</m:t>
                    </m:r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5" name="Text Box 4"/>
            <xdr:cNvSpPr txBox="1"/>
          </xdr:nvSpPr>
          <xdr:spPr>
            <a:xfrm>
              <a:off x="29328745" y="143941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𝑆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⨂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25</xdr:col>
      <xdr:colOff>1270</xdr:colOff>
      <xdr:row>33</xdr:row>
      <xdr:rowOff>144145</xdr:rowOff>
    </xdr:from>
    <xdr:ext cx="833755" cy="439420"/>
    <mc:AlternateContent xmlns:mc="http://schemas.openxmlformats.org/markup-compatibility/2006">
      <mc:Choice xmlns:a14="http://schemas.microsoft.com/office/drawing/2010/main" Requires="a14">
        <xdr:sp>
          <xdr:nvSpPr>
            <xdr:cNvPr id="2" name="Text Box 1"/>
            <xdr:cNvSpPr txBox="1"/>
          </xdr:nvSpPr>
          <xdr:spPr>
            <a:xfrm>
              <a:off x="18622645" y="64306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2" name="Text Box 1"/>
            <xdr:cNvSpPr txBox="1"/>
          </xdr:nvSpPr>
          <xdr:spPr>
            <a:xfrm>
              <a:off x="18622645" y="64306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27</xdr:col>
      <xdr:colOff>657225</xdr:colOff>
      <xdr:row>33</xdr:row>
      <xdr:rowOff>161925</xdr:rowOff>
    </xdr:from>
    <xdr:ext cx="1195070" cy="439420"/>
    <mc:AlternateContent xmlns:mc="http://schemas.openxmlformats.org/markup-compatibility/2006">
      <mc:Choice xmlns:a14="http://schemas.microsoft.com/office/drawing/2010/main" Requires="a14">
        <xdr:sp>
          <xdr:nvSpPr>
            <xdr:cNvPr id="3" name="Text Box 2"/>
            <xdr:cNvSpPr txBox="1"/>
          </xdr:nvSpPr>
          <xdr:spPr>
            <a:xfrm>
              <a:off x="20812125" y="64484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limLoc m:val="subSup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naryPr>
                          <m:sub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=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𝑚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Sup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𝑀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𝑔</m:t>
                                    </m:r>
                                  </m:e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𝑖</m:t>
                                    </m:r>
                                  </m:sub>
                                </m:sSub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𝑗</m:t>
                                </m:r>
                              </m:sup>
                            </m:sSubSup>
                          </m:e>
                        </m:nary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3" name="Text Box 2"/>
            <xdr:cNvSpPr txBox="1"/>
          </xdr:nvSpPr>
          <xdr:spPr>
            <a:xfrm>
              <a:off x="20812125" y="64484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30</xdr:col>
      <xdr:colOff>353695</xdr:colOff>
      <xdr:row>33</xdr:row>
      <xdr:rowOff>135255</xdr:rowOff>
    </xdr:from>
    <xdr:ext cx="132842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4" name="Text Box 3"/>
            <xdr:cNvSpPr txBox="1"/>
          </xdr:nvSpPr>
          <xdr:spPr>
            <a:xfrm>
              <a:off x="23051770" y="64217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4" name="Text Box 3"/>
            <xdr:cNvSpPr txBox="1"/>
          </xdr:nvSpPr>
          <xdr:spPr>
            <a:xfrm>
              <a:off x="23051770" y="64217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24</xdr:col>
      <xdr:colOff>58420</xdr:colOff>
      <xdr:row>44</xdr:row>
      <xdr:rowOff>106680</xdr:rowOff>
    </xdr:from>
    <xdr:ext cx="246126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5" name="Text Box 4"/>
            <xdr:cNvSpPr txBox="1"/>
          </xdr:nvSpPr>
          <xdr:spPr>
            <a:xfrm>
              <a:off x="17746345" y="84886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𝑆</m:t>
                        </m:r>
                      </m:e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</m:sub>
                    </m:sSub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⨂</m:t>
                    </m:r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5" name="Text Box 4"/>
            <xdr:cNvSpPr txBox="1"/>
          </xdr:nvSpPr>
          <xdr:spPr>
            <a:xfrm>
              <a:off x="17746345" y="84886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𝑆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⨂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17</xdr:col>
      <xdr:colOff>1270</xdr:colOff>
      <xdr:row>24</xdr:row>
      <xdr:rowOff>144145</xdr:rowOff>
    </xdr:from>
    <xdr:ext cx="833755" cy="439420"/>
    <mc:AlternateContent xmlns:mc="http://schemas.openxmlformats.org/markup-compatibility/2006">
      <mc:Choice xmlns:a14="http://schemas.microsoft.com/office/drawing/2010/main" Requires="a14">
        <xdr:sp>
          <xdr:nvSpPr>
            <xdr:cNvPr id="2" name="Text Box 1"/>
            <xdr:cNvSpPr txBox="1"/>
          </xdr:nvSpPr>
          <xdr:spPr>
            <a:xfrm>
              <a:off x="12840970" y="47161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2" name="Text Box 1"/>
            <xdr:cNvSpPr txBox="1"/>
          </xdr:nvSpPr>
          <xdr:spPr>
            <a:xfrm>
              <a:off x="12840970" y="47161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657225</xdr:colOff>
      <xdr:row>24</xdr:row>
      <xdr:rowOff>161925</xdr:rowOff>
    </xdr:from>
    <xdr:ext cx="1195070" cy="439420"/>
    <mc:AlternateContent xmlns:mc="http://schemas.openxmlformats.org/markup-compatibility/2006">
      <mc:Choice xmlns:a14="http://schemas.microsoft.com/office/drawing/2010/main" Requires="a14">
        <xdr:sp>
          <xdr:nvSpPr>
            <xdr:cNvPr id="3" name="Text Box 2"/>
            <xdr:cNvSpPr txBox="1"/>
          </xdr:nvSpPr>
          <xdr:spPr>
            <a:xfrm>
              <a:off x="15030450" y="47339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limLoc m:val="subSup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naryPr>
                          <m:sub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=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𝑚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Sup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𝑀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𝑔</m:t>
                                    </m:r>
                                  </m:e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𝑖</m:t>
                                    </m:r>
                                  </m:sub>
                                </m:sSub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𝑗</m:t>
                                </m:r>
                              </m:sup>
                            </m:sSubSup>
                          </m:e>
                        </m:nary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3" name="Text Box 2"/>
            <xdr:cNvSpPr txBox="1"/>
          </xdr:nvSpPr>
          <xdr:spPr>
            <a:xfrm>
              <a:off x="15030450" y="47339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22</xdr:col>
      <xdr:colOff>353695</xdr:colOff>
      <xdr:row>24</xdr:row>
      <xdr:rowOff>135255</xdr:rowOff>
    </xdr:from>
    <xdr:ext cx="132842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4" name="Text Box 3"/>
            <xdr:cNvSpPr txBox="1"/>
          </xdr:nvSpPr>
          <xdr:spPr>
            <a:xfrm>
              <a:off x="17270095" y="47072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4" name="Text Box 3"/>
            <xdr:cNvSpPr txBox="1"/>
          </xdr:nvSpPr>
          <xdr:spPr>
            <a:xfrm>
              <a:off x="17270095" y="47072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16</xdr:col>
      <xdr:colOff>58420</xdr:colOff>
      <xdr:row>34</xdr:row>
      <xdr:rowOff>106680</xdr:rowOff>
    </xdr:from>
    <xdr:ext cx="246126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5" name="Text Box 4"/>
            <xdr:cNvSpPr txBox="1"/>
          </xdr:nvSpPr>
          <xdr:spPr>
            <a:xfrm>
              <a:off x="11964670" y="65836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𝑆</m:t>
                        </m:r>
                      </m:e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</m:sub>
                    </m:sSub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⨂</m:t>
                    </m:r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5" name="Text Box 4"/>
            <xdr:cNvSpPr txBox="1"/>
          </xdr:nvSpPr>
          <xdr:spPr>
            <a:xfrm>
              <a:off x="11964670" y="65836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𝑆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⨂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34</xdr:col>
      <xdr:colOff>1270</xdr:colOff>
      <xdr:row>52</xdr:row>
      <xdr:rowOff>144145</xdr:rowOff>
    </xdr:from>
    <xdr:ext cx="833755" cy="439420"/>
    <mc:AlternateContent xmlns:mc="http://schemas.openxmlformats.org/markup-compatibility/2006">
      <mc:Choice xmlns:a14="http://schemas.microsoft.com/office/drawing/2010/main" Requires="a14">
        <xdr:sp>
          <xdr:nvSpPr>
            <xdr:cNvPr id="2" name="Text Box 1"/>
            <xdr:cNvSpPr txBox="1"/>
          </xdr:nvSpPr>
          <xdr:spPr>
            <a:xfrm>
              <a:off x="25918795" y="100501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2" name="Text Box 1"/>
            <xdr:cNvSpPr txBox="1"/>
          </xdr:nvSpPr>
          <xdr:spPr>
            <a:xfrm>
              <a:off x="25918795" y="10050145"/>
              <a:ext cx="833755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36</xdr:col>
      <xdr:colOff>657225</xdr:colOff>
      <xdr:row>52</xdr:row>
      <xdr:rowOff>161925</xdr:rowOff>
    </xdr:from>
    <xdr:ext cx="1195070" cy="439420"/>
    <mc:AlternateContent xmlns:mc="http://schemas.openxmlformats.org/markup-compatibility/2006">
      <mc:Choice xmlns:a14="http://schemas.microsoft.com/office/drawing/2010/main" Requires="a14">
        <xdr:sp>
          <xdr:nvSpPr>
            <xdr:cNvPr id="3" name="Text Box 2"/>
            <xdr:cNvSpPr txBox="1"/>
          </xdr:nvSpPr>
          <xdr:spPr>
            <a:xfrm>
              <a:off x="28108275" y="100679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𝑛</m:t>
                        </m:r>
                      </m:sup>
                      <m:e>
                        <m:nary>
                          <m:naryPr>
                            <m:chr m:val="∑"/>
                            <m:limLoc m:val="subSup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naryPr>
                          <m:sub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=</m:t>
                            </m:r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1</m:t>
                            </m:r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𝑚</m:t>
                            </m:r>
                          </m:sup>
                          <m:e>
                            <m:sSubSup>
                              <m:sSubSup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Sup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𝑀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𝑔</m:t>
                                    </m:r>
                                  </m:e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𝑖</m:t>
                                    </m:r>
                                  </m:sub>
                                </m:sSub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𝑗</m:t>
                                </m:r>
                              </m:sup>
                            </m:sSubSup>
                          </m:e>
                        </m:nary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3" name="Text Box 2"/>
            <xdr:cNvSpPr txBox="1"/>
          </xdr:nvSpPr>
          <xdr:spPr>
            <a:xfrm>
              <a:off x="28108275" y="10067925"/>
              <a:ext cx="1195070" cy="43942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39</xdr:col>
      <xdr:colOff>353695</xdr:colOff>
      <xdr:row>52</xdr:row>
      <xdr:rowOff>135255</xdr:rowOff>
    </xdr:from>
    <xdr:ext cx="132842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4" name="Text Box 3"/>
            <xdr:cNvSpPr txBox="1"/>
          </xdr:nvSpPr>
          <xdr:spPr>
            <a:xfrm>
              <a:off x="30347920" y="100412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4" name="Text Box 3"/>
            <xdr:cNvSpPr txBox="1"/>
          </xdr:nvSpPr>
          <xdr:spPr>
            <a:xfrm>
              <a:off x="30347920" y="10041255"/>
              <a:ext cx="132842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33</xdr:col>
      <xdr:colOff>58420</xdr:colOff>
      <xdr:row>65</xdr:row>
      <xdr:rowOff>106680</xdr:rowOff>
    </xdr:from>
    <xdr:ext cx="2461260" cy="497840"/>
    <mc:AlternateContent xmlns:mc="http://schemas.openxmlformats.org/markup-compatibility/2006">
      <mc:Choice xmlns:a14="http://schemas.microsoft.com/office/drawing/2010/main" Requires="a14">
        <xdr:sp>
          <xdr:nvSpPr>
            <xdr:cNvPr id="5" name="Text Box 4"/>
            <xdr:cNvSpPr txBox="1"/>
          </xdr:nvSpPr>
          <xdr:spPr>
            <a:xfrm>
              <a:off x="25042495" y="124891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bPr>
                      <m:e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𝑆</m:t>
                        </m:r>
                      </m:e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𝑖</m:t>
                        </m:r>
                      </m:sub>
                    </m:sSub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=</m:t>
                    </m:r>
                    <m:nary>
                      <m:naryPr>
                        <m:chr m:val="∑"/>
                        <m:limLoc m:val="subSup"/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naryPr>
                      <m:sub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𝑗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=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b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𝑚</m:t>
                        </m:r>
                      </m:sup>
                      <m:e>
                        <m:sSubSup>
                          <m:sSubSupPr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sSubSupPr>
                          <m:e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𝑀</m:t>
                            </m:r>
                          </m:e>
                          <m:sub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sSubPr>
                              <m:e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𝑔</m:t>
                                </m:r>
                              </m:e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</m:sub>
                            </m:sSub>
                          </m:sub>
                          <m:sup>
                            <m: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  <m:t>𝑗</m:t>
                            </m:r>
                          </m:sup>
                        </m:sSubSup>
                      </m:e>
                    </m:nary>
                    <m:r>
                      <a:rPr 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m:t>⨂</m:t>
                    </m:r>
                    <m:sSup>
                      <m:sSupPr>
                        <m:ctrlP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</m:ctrlPr>
                      </m:sSupPr>
                      <m:e>
                        <m:d>
                          <m:dPr>
                            <m:begChr m:val="["/>
                            <m:endChr m:val="]"/>
                            <m:ctrlPr>
                              <a:rPr lang="en-US" sz="1100" i="1">
                                <a:latin typeface="Cambria Math" panose="02040503050406030204" charset="0"/>
                                <a:cs typeface="Cambria Math" panose="02040503050406030204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limLoc m:val="subSup"/>
                                <m:ctrlP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</m:ctrlPr>
                              </m:naryPr>
                              <m:sub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𝑖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=</m:t>
                                </m:r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1</m:t>
                                </m:r>
                              </m:sub>
                              <m:sup>
                                <m:r>
                                  <a:rPr lang="en-US" sz="1100" i="1">
                                    <a:latin typeface="Cambria Math" panose="02040503050406030204" charset="0"/>
                                    <a:cs typeface="Cambria Math" panose="02040503050406030204" charset="0"/>
                                  </a:rPr>
                                  <m:t>𝑛</m:t>
                                </m:r>
                              </m:sup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</m:ctrlPr>
                                  </m:naryPr>
                                  <m:sub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𝑗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=</m:t>
                                    </m:r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latin typeface="Cambria Math" panose="02040503050406030204" charset="0"/>
                                        <a:cs typeface="Cambria Math" panose="02040503050406030204" charset="0"/>
                                      </a:rPr>
                                      <m:t>𝑚</m:t>
                                    </m:r>
                                  </m:sup>
                                  <m:e>
                                    <m:sSubSup>
                                      <m:sSubSupPr>
                                        <m:ctrlP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𝑀</m:t>
                                        </m:r>
                                      </m:e>
                                      <m:sub>
                                        <m:sSub>
                                          <m:sSubPr>
                                            <m:ctrlP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𝑔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i="1">
                                                <a:latin typeface="Cambria Math" panose="02040503050406030204" charset="0"/>
                                                <a:cs typeface="Cambria Math" panose="02040503050406030204" charset="0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sub>
                                      <m:sup>
                                        <m:r>
                                          <a:rPr lang="en-US" sz="1100" i="1">
                                            <a:latin typeface="Cambria Math" panose="02040503050406030204" charset="0"/>
                                            <a:cs typeface="Cambria Math" panose="02040503050406030204" charset="0"/>
                                          </a:rPr>
                                          <m:t>𝑗</m:t>
                                        </m:r>
                                      </m:sup>
                                    </m:sSubSup>
                                  </m:e>
                                </m:nary>
                              </m:e>
                            </m:nary>
                          </m:e>
                        </m:d>
                      </m:e>
                      <m:sup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−</m:t>
                        </m:r>
                        <m:r>
                          <a:rPr lang="en-US" sz="1100" i="1">
                            <a:latin typeface="Cambria Math" panose="02040503050406030204" charset="0"/>
                            <a:cs typeface="Cambria Math" panose="02040503050406030204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>
          <xdr:nvSpPr>
            <xdr:cNvPr id="5" name="Text Box 4"/>
            <xdr:cNvSpPr txBox="1"/>
          </xdr:nvSpPr>
          <xdr:spPr>
            <a:xfrm>
              <a:off x="25042495" y="12489180"/>
              <a:ext cx="2461260" cy="49784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>
              <a:defPPr>
                <a:defRPr lang="en-US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𝑆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⨂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[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𝑛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∑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=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𝑚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𝑀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𝑔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_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𝑖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𝑗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]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^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−</a:t>
              </a:r>
              <a:r>
                <a:rPr lang="en-US" sz="1100">
                  <a:latin typeface="Cambria Math" panose="02040503050406030204" charset="0"/>
                  <a:cs typeface="Cambria Math" panose="02040503050406030204" charset="0"/>
                </a:rPr>
                <a:t>1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"/>
  <sheetViews>
    <sheetView topLeftCell="A26" workbookViewId="0">
      <selection activeCell="A65" sqref="A65:K73"/>
    </sheetView>
  </sheetViews>
  <sheetFormatPr defaultColWidth="9" defaultRowHeight="15"/>
  <cols>
    <col min="1" max="1" width="12.2857142857143" customWidth="1"/>
  </cols>
  <sheetData>
    <row r="1" spans="1:3">
      <c r="A1" s="20" t="s">
        <v>0</v>
      </c>
      <c r="B1" s="20"/>
      <c r="C1" s="20"/>
    </row>
    <row r="3" spans="1:22">
      <c r="A3" s="21" t="s">
        <v>1</v>
      </c>
      <c r="B3" s="21"/>
      <c r="I3" t="s">
        <v>2</v>
      </c>
      <c r="O3" t="s">
        <v>3</v>
      </c>
      <c r="V3" t="s">
        <v>4</v>
      </c>
    </row>
    <row r="4" spans="22:22">
      <c r="V4" t="s">
        <v>5</v>
      </c>
    </row>
    <row r="5" spans="1:22">
      <c r="A5" s="1" t="s">
        <v>6</v>
      </c>
      <c r="B5" s="1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J5" s="25" t="s">
        <v>5</v>
      </c>
      <c r="K5" s="20" t="s">
        <v>13</v>
      </c>
      <c r="L5" s="20" t="s">
        <v>14</v>
      </c>
      <c r="M5" s="20" t="s">
        <v>15</v>
      </c>
      <c r="P5" s="20" t="s">
        <v>5</v>
      </c>
      <c r="Q5" s="20" t="s">
        <v>13</v>
      </c>
      <c r="R5" s="20" t="s">
        <v>14</v>
      </c>
      <c r="S5" s="20" t="s">
        <v>15</v>
      </c>
      <c r="T5" s="20" t="s">
        <v>16</v>
      </c>
      <c r="V5" s="20" t="s">
        <v>13</v>
      </c>
    </row>
    <row r="6" spans="1:22">
      <c r="A6" s="2">
        <v>1</v>
      </c>
      <c r="B6" s="3">
        <v>3</v>
      </c>
      <c r="C6" s="3">
        <v>5</v>
      </c>
      <c r="D6" s="3">
        <v>1</v>
      </c>
      <c r="E6" s="3">
        <v>1</v>
      </c>
      <c r="F6" s="3">
        <v>1</v>
      </c>
      <c r="G6" s="3">
        <v>1</v>
      </c>
      <c r="I6" s="20" t="s">
        <v>5</v>
      </c>
      <c r="J6" s="8">
        <v>1</v>
      </c>
      <c r="K6" s="8">
        <v>3</v>
      </c>
      <c r="L6" s="8">
        <v>3</v>
      </c>
      <c r="M6" s="8">
        <v>2</v>
      </c>
      <c r="O6" s="20" t="s">
        <v>5</v>
      </c>
      <c r="P6" s="8"/>
      <c r="Q6" s="8"/>
      <c r="R6" s="8"/>
      <c r="S6" s="8"/>
      <c r="V6" t="s">
        <v>14</v>
      </c>
    </row>
    <row r="7" spans="1:22">
      <c r="A7" s="2">
        <v>2</v>
      </c>
      <c r="B7" s="3">
        <v>5</v>
      </c>
      <c r="C7" s="3">
        <v>5</v>
      </c>
      <c r="D7" s="3">
        <v>3</v>
      </c>
      <c r="E7" s="3">
        <v>1</v>
      </c>
      <c r="F7" s="3">
        <v>3</v>
      </c>
      <c r="G7" s="3">
        <v>1</v>
      </c>
      <c r="I7" s="20" t="s">
        <v>13</v>
      </c>
      <c r="J7" s="8">
        <v>0.333</v>
      </c>
      <c r="K7" s="8">
        <v>1</v>
      </c>
      <c r="L7" s="8">
        <v>2</v>
      </c>
      <c r="M7" s="8">
        <v>3</v>
      </c>
      <c r="O7" s="20" t="s">
        <v>13</v>
      </c>
      <c r="P7" s="8"/>
      <c r="V7" t="s">
        <v>15</v>
      </c>
    </row>
    <row r="8" spans="1:17">
      <c r="A8" s="2">
        <v>3</v>
      </c>
      <c r="B8" s="3">
        <v>2</v>
      </c>
      <c r="C8" s="3">
        <v>3</v>
      </c>
      <c r="D8" s="3">
        <v>2</v>
      </c>
      <c r="E8" s="3">
        <v>3</v>
      </c>
      <c r="F8" s="3">
        <v>1</v>
      </c>
      <c r="G8" s="3">
        <v>1</v>
      </c>
      <c r="I8" s="20" t="s">
        <v>14</v>
      </c>
      <c r="J8" s="8">
        <v>0.333</v>
      </c>
      <c r="K8" s="8">
        <v>0.5</v>
      </c>
      <c r="L8" s="8">
        <v>1</v>
      </c>
      <c r="M8" s="8">
        <v>1</v>
      </c>
      <c r="O8" s="20" t="s">
        <v>14</v>
      </c>
      <c r="P8" s="8"/>
      <c r="Q8" s="8"/>
    </row>
    <row r="9" spans="1:18">
      <c r="A9" s="2">
        <v>4</v>
      </c>
      <c r="B9" s="3">
        <v>3</v>
      </c>
      <c r="C9" s="3">
        <v>1</v>
      </c>
      <c r="D9" s="3">
        <v>3</v>
      </c>
      <c r="E9" s="3">
        <v>1</v>
      </c>
      <c r="F9" s="3">
        <v>1</v>
      </c>
      <c r="G9" s="3">
        <v>1</v>
      </c>
      <c r="I9" s="20" t="s">
        <v>15</v>
      </c>
      <c r="J9" s="8">
        <v>0.5</v>
      </c>
      <c r="K9" s="8">
        <v>0.333</v>
      </c>
      <c r="L9" s="8">
        <v>1</v>
      </c>
      <c r="M9" s="8">
        <v>1</v>
      </c>
      <c r="O9" s="20" t="s">
        <v>15</v>
      </c>
      <c r="P9" s="8"/>
      <c r="Q9" s="8"/>
      <c r="R9" s="8"/>
    </row>
    <row r="10" spans="1:19">
      <c r="A10" s="2">
        <v>5</v>
      </c>
      <c r="B10" s="3">
        <v>3</v>
      </c>
      <c r="C10" s="3">
        <v>3</v>
      </c>
      <c r="D10" s="3">
        <v>1</v>
      </c>
      <c r="E10" s="3">
        <v>3</v>
      </c>
      <c r="F10" s="3">
        <v>3</v>
      </c>
      <c r="G10" s="3">
        <v>1</v>
      </c>
      <c r="I10" s="20" t="s">
        <v>16</v>
      </c>
      <c r="J10" s="21">
        <f>SUM(J6:J9)</f>
        <v>2.166</v>
      </c>
      <c r="K10" s="21">
        <f>SUM(K6:K9)</f>
        <v>4.833</v>
      </c>
      <c r="L10" s="21">
        <f>SUM(L6:L9)</f>
        <v>7</v>
      </c>
      <c r="M10" s="21">
        <f>SUM(M6:M9)</f>
        <v>7</v>
      </c>
      <c r="S10" t="s">
        <v>17</v>
      </c>
    </row>
    <row r="11" spans="1:7">
      <c r="A11" s="2">
        <v>6</v>
      </c>
      <c r="B11" s="3">
        <v>3</v>
      </c>
      <c r="C11" s="3">
        <v>1</v>
      </c>
      <c r="D11" s="3">
        <v>3</v>
      </c>
      <c r="E11" s="3">
        <v>1</v>
      </c>
      <c r="F11" s="3">
        <v>3</v>
      </c>
      <c r="G11" s="3">
        <v>1</v>
      </c>
    </row>
    <row r="12" spans="1:7">
      <c r="A12" s="2">
        <v>7</v>
      </c>
      <c r="B12" s="3">
        <v>5</v>
      </c>
      <c r="C12" s="3">
        <v>1</v>
      </c>
      <c r="D12" s="3">
        <v>2</v>
      </c>
      <c r="E12" s="3">
        <v>3</v>
      </c>
      <c r="F12" s="3">
        <v>1</v>
      </c>
      <c r="G12" s="3">
        <v>1</v>
      </c>
    </row>
    <row r="13" spans="1:7">
      <c r="A13" s="2">
        <v>8</v>
      </c>
      <c r="B13" s="3">
        <v>3</v>
      </c>
      <c r="C13" s="3">
        <v>5</v>
      </c>
      <c r="D13" s="3">
        <v>1</v>
      </c>
      <c r="E13" s="3">
        <v>3</v>
      </c>
      <c r="F13" s="3">
        <v>3</v>
      </c>
      <c r="G13" s="3">
        <v>1</v>
      </c>
    </row>
    <row r="14" spans="1:7">
      <c r="A14" s="3" t="s">
        <v>16</v>
      </c>
      <c r="B14" s="3">
        <f t="shared" ref="B14:G14" si="0">SUM(B6:B13)</f>
        <v>27</v>
      </c>
      <c r="C14" s="3">
        <f t="shared" si="0"/>
        <v>24</v>
      </c>
      <c r="D14" s="3">
        <f t="shared" si="0"/>
        <v>16</v>
      </c>
      <c r="E14" s="3">
        <f t="shared" si="0"/>
        <v>16</v>
      </c>
      <c r="F14" s="3">
        <f t="shared" si="0"/>
        <v>16</v>
      </c>
      <c r="G14" s="3">
        <f t="shared" si="0"/>
        <v>8</v>
      </c>
    </row>
    <row r="15" spans="1:7">
      <c r="A15" s="22" t="s">
        <v>18</v>
      </c>
      <c r="B15" s="23">
        <v>3</v>
      </c>
      <c r="C15" s="23">
        <v>3</v>
      </c>
      <c r="D15" s="23">
        <v>2</v>
      </c>
      <c r="E15" s="23">
        <v>2</v>
      </c>
      <c r="F15" s="23">
        <v>3</v>
      </c>
      <c r="G15" s="23">
        <v>1</v>
      </c>
    </row>
    <row r="18" spans="1:5">
      <c r="A18" s="21" t="s">
        <v>19</v>
      </c>
      <c r="B18" s="21"/>
      <c r="C18" s="21"/>
      <c r="D18" s="21"/>
      <c r="E18" s="21"/>
    </row>
    <row r="20" spans="1:16">
      <c r="A20" s="1" t="s">
        <v>6</v>
      </c>
      <c r="B20" s="1" t="s">
        <v>20</v>
      </c>
      <c r="C20" s="1" t="s">
        <v>21</v>
      </c>
      <c r="D20" s="1" t="s">
        <v>22</v>
      </c>
      <c r="E20" s="1" t="s">
        <v>23</v>
      </c>
      <c r="F20" s="1" t="s">
        <v>24</v>
      </c>
      <c r="G20" s="1" t="s">
        <v>25</v>
      </c>
      <c r="H20" s="1" t="s">
        <v>26</v>
      </c>
      <c r="I20" s="1" t="s">
        <v>27</v>
      </c>
      <c r="J20" s="1" t="s">
        <v>28</v>
      </c>
      <c r="K20" s="1" t="s">
        <v>29</v>
      </c>
      <c r="L20" s="1" t="s">
        <v>30</v>
      </c>
      <c r="M20" s="1" t="s">
        <v>31</v>
      </c>
      <c r="N20" s="1" t="s">
        <v>32</v>
      </c>
      <c r="O20" s="1" t="s">
        <v>33</v>
      </c>
      <c r="P20" s="1" t="s">
        <v>34</v>
      </c>
    </row>
    <row r="21" spans="1:16">
      <c r="A21" s="2">
        <v>1</v>
      </c>
      <c r="B21" s="3">
        <v>5</v>
      </c>
      <c r="C21" s="3">
        <v>3</v>
      </c>
      <c r="D21" s="3">
        <v>5</v>
      </c>
      <c r="E21" s="3">
        <v>1</v>
      </c>
      <c r="F21" s="3">
        <v>5</v>
      </c>
      <c r="G21" s="3">
        <v>3</v>
      </c>
      <c r="H21" s="3">
        <v>1</v>
      </c>
      <c r="I21" s="3">
        <v>0.333</v>
      </c>
      <c r="J21" s="3">
        <v>1</v>
      </c>
      <c r="K21" s="3">
        <v>5</v>
      </c>
      <c r="L21" s="3">
        <v>3</v>
      </c>
      <c r="M21" s="3">
        <v>1</v>
      </c>
      <c r="N21" s="3">
        <v>3</v>
      </c>
      <c r="O21" s="3">
        <v>1</v>
      </c>
      <c r="P21" s="3">
        <v>3</v>
      </c>
    </row>
    <row r="22" spans="1:16">
      <c r="A22" s="2">
        <v>2</v>
      </c>
      <c r="B22" s="3">
        <v>3</v>
      </c>
      <c r="C22" s="3">
        <v>1</v>
      </c>
      <c r="D22" s="3">
        <v>4</v>
      </c>
      <c r="E22" s="3">
        <v>3</v>
      </c>
      <c r="F22" s="3">
        <v>5</v>
      </c>
      <c r="G22" s="3">
        <v>1</v>
      </c>
      <c r="H22" s="19">
        <v>1</v>
      </c>
      <c r="I22" s="3">
        <v>1</v>
      </c>
      <c r="J22" s="3">
        <v>0.2</v>
      </c>
      <c r="K22" s="3">
        <v>3</v>
      </c>
      <c r="L22" s="3">
        <v>1</v>
      </c>
      <c r="M22" s="3">
        <v>1</v>
      </c>
      <c r="N22" s="3">
        <v>1</v>
      </c>
      <c r="O22" s="3">
        <v>1</v>
      </c>
      <c r="P22" s="3">
        <v>3</v>
      </c>
    </row>
    <row r="23" spans="1:16">
      <c r="A23" s="2">
        <v>3</v>
      </c>
      <c r="B23" s="3">
        <v>3</v>
      </c>
      <c r="C23" s="3">
        <v>1</v>
      </c>
      <c r="D23" s="3">
        <v>5</v>
      </c>
      <c r="E23" s="3">
        <v>3</v>
      </c>
      <c r="F23" s="3">
        <v>5</v>
      </c>
      <c r="G23" s="3">
        <v>3</v>
      </c>
      <c r="H23" s="3">
        <v>1</v>
      </c>
      <c r="I23" s="3">
        <v>0.2</v>
      </c>
      <c r="J23" s="3">
        <v>0.2</v>
      </c>
      <c r="K23" s="3">
        <v>5</v>
      </c>
      <c r="L23" s="3">
        <v>1</v>
      </c>
      <c r="M23" s="3">
        <v>1</v>
      </c>
      <c r="N23" s="3">
        <v>3</v>
      </c>
      <c r="O23" s="3">
        <v>1</v>
      </c>
      <c r="P23" s="3">
        <v>5</v>
      </c>
    </row>
    <row r="24" spans="1:16">
      <c r="A24" s="2">
        <v>4</v>
      </c>
      <c r="B24" s="3">
        <v>3</v>
      </c>
      <c r="C24" s="3">
        <v>1</v>
      </c>
      <c r="D24" s="3">
        <v>3</v>
      </c>
      <c r="E24" s="3">
        <v>1</v>
      </c>
      <c r="F24" s="3">
        <v>5</v>
      </c>
      <c r="G24" s="3">
        <v>1</v>
      </c>
      <c r="H24" s="3">
        <v>1</v>
      </c>
      <c r="I24" s="3">
        <v>1</v>
      </c>
      <c r="J24" s="3">
        <v>0.333</v>
      </c>
      <c r="K24" s="3">
        <v>5</v>
      </c>
      <c r="L24" s="3">
        <v>0.2</v>
      </c>
      <c r="M24" s="3">
        <v>1</v>
      </c>
      <c r="N24" s="3">
        <v>5</v>
      </c>
      <c r="O24" s="3">
        <v>1</v>
      </c>
      <c r="P24" s="3">
        <v>3</v>
      </c>
    </row>
    <row r="25" spans="1:16">
      <c r="A25" s="2">
        <v>5</v>
      </c>
      <c r="B25" s="3">
        <v>5</v>
      </c>
      <c r="C25" s="3">
        <v>3</v>
      </c>
      <c r="D25" s="3">
        <v>3</v>
      </c>
      <c r="E25" s="3">
        <v>1</v>
      </c>
      <c r="F25" s="3">
        <v>5</v>
      </c>
      <c r="G25" s="3">
        <v>1</v>
      </c>
      <c r="H25" s="3">
        <v>1</v>
      </c>
      <c r="I25" s="3">
        <v>0.2</v>
      </c>
      <c r="J25" s="3">
        <v>0.2</v>
      </c>
      <c r="K25" s="3">
        <v>3</v>
      </c>
      <c r="L25" s="3">
        <v>0.2</v>
      </c>
      <c r="M25" s="3">
        <v>1</v>
      </c>
      <c r="N25" s="3">
        <v>3</v>
      </c>
      <c r="O25" s="3">
        <v>1</v>
      </c>
      <c r="P25" s="3">
        <v>3</v>
      </c>
    </row>
    <row r="26" spans="1:16">
      <c r="A26" s="2">
        <v>6</v>
      </c>
      <c r="B26" s="3">
        <v>3</v>
      </c>
      <c r="C26" s="3">
        <v>1</v>
      </c>
      <c r="D26" s="3">
        <v>5</v>
      </c>
      <c r="E26" s="3">
        <v>1</v>
      </c>
      <c r="F26" s="3">
        <v>5</v>
      </c>
      <c r="G26" s="3">
        <v>3</v>
      </c>
      <c r="H26" s="3">
        <v>1</v>
      </c>
      <c r="I26" s="3">
        <v>1</v>
      </c>
      <c r="J26" s="3">
        <v>0.333</v>
      </c>
      <c r="K26" s="3">
        <v>3</v>
      </c>
      <c r="L26" s="3">
        <v>0.2</v>
      </c>
      <c r="M26" s="3">
        <v>1</v>
      </c>
      <c r="N26" s="3">
        <v>3</v>
      </c>
      <c r="O26" s="3">
        <v>1</v>
      </c>
      <c r="P26" s="3">
        <v>3</v>
      </c>
    </row>
    <row r="27" spans="1:16">
      <c r="A27" s="2">
        <v>7</v>
      </c>
      <c r="B27" s="3">
        <v>1</v>
      </c>
      <c r="C27" s="3">
        <v>3</v>
      </c>
      <c r="D27" s="3">
        <v>3</v>
      </c>
      <c r="E27" s="3">
        <v>3</v>
      </c>
      <c r="F27" s="3">
        <v>5</v>
      </c>
      <c r="G27" s="3">
        <v>3</v>
      </c>
      <c r="H27" s="3">
        <v>1</v>
      </c>
      <c r="I27" s="3">
        <v>0.2</v>
      </c>
      <c r="J27" s="3">
        <v>0.2</v>
      </c>
      <c r="K27" s="3">
        <v>3</v>
      </c>
      <c r="L27" s="3">
        <v>1</v>
      </c>
      <c r="M27" s="3">
        <v>1</v>
      </c>
      <c r="N27" s="3">
        <v>3</v>
      </c>
      <c r="O27" s="3">
        <v>1</v>
      </c>
      <c r="P27" s="3">
        <v>5</v>
      </c>
    </row>
    <row r="28" spans="1:16">
      <c r="A28" s="2">
        <v>8</v>
      </c>
      <c r="B28" s="3">
        <v>1</v>
      </c>
      <c r="C28" s="3">
        <v>3</v>
      </c>
      <c r="D28" s="3">
        <v>4</v>
      </c>
      <c r="E28" s="3">
        <v>3</v>
      </c>
      <c r="F28" s="3">
        <v>5</v>
      </c>
      <c r="G28" s="3">
        <v>1</v>
      </c>
      <c r="H28" s="3">
        <v>1</v>
      </c>
      <c r="I28" s="3">
        <v>0.2</v>
      </c>
      <c r="J28" s="3">
        <v>0.2</v>
      </c>
      <c r="K28" s="3">
        <v>3</v>
      </c>
      <c r="L28" s="3">
        <v>1</v>
      </c>
      <c r="M28" s="3">
        <v>1</v>
      </c>
      <c r="N28" s="3">
        <v>1</v>
      </c>
      <c r="O28" s="3">
        <v>1</v>
      </c>
      <c r="P28" s="3">
        <v>5</v>
      </c>
    </row>
    <row r="29" spans="1:16">
      <c r="A29" s="3" t="s">
        <v>35</v>
      </c>
      <c r="B29" s="3">
        <f t="shared" ref="B29:L29" si="1">SUM(B21:B28)</f>
        <v>24</v>
      </c>
      <c r="C29" s="3">
        <f t="shared" si="1"/>
        <v>16</v>
      </c>
      <c r="D29" s="3">
        <f t="shared" si="1"/>
        <v>32</v>
      </c>
      <c r="E29" s="3">
        <f t="shared" si="1"/>
        <v>16</v>
      </c>
      <c r="F29" s="3">
        <f t="shared" si="1"/>
        <v>40</v>
      </c>
      <c r="G29" s="3">
        <f t="shared" si="1"/>
        <v>16</v>
      </c>
      <c r="H29" s="3">
        <f t="shared" si="1"/>
        <v>8</v>
      </c>
      <c r="I29" s="3">
        <f t="shared" si="1"/>
        <v>4.133</v>
      </c>
      <c r="J29" s="3">
        <f t="shared" si="1"/>
        <v>2.666</v>
      </c>
      <c r="K29" s="3">
        <f t="shared" si="1"/>
        <v>30</v>
      </c>
      <c r="L29" s="3">
        <f t="shared" si="1"/>
        <v>7.6</v>
      </c>
      <c r="M29" s="3">
        <v>1</v>
      </c>
      <c r="N29" s="3">
        <f>SUM(N21:N28)</f>
        <v>22</v>
      </c>
      <c r="O29" s="3">
        <v>1</v>
      </c>
      <c r="P29" s="3">
        <f>SUM(P21:P28)</f>
        <v>30</v>
      </c>
    </row>
    <row r="30" spans="1:16">
      <c r="A30" s="1" t="s">
        <v>18</v>
      </c>
      <c r="B30" s="23">
        <v>3</v>
      </c>
      <c r="C30" s="23">
        <v>2</v>
      </c>
      <c r="D30" s="23">
        <v>4</v>
      </c>
      <c r="E30" s="23">
        <v>2</v>
      </c>
      <c r="F30" s="23">
        <v>5</v>
      </c>
      <c r="G30" s="23">
        <v>3</v>
      </c>
      <c r="H30" s="23">
        <v>1</v>
      </c>
      <c r="I30" s="23">
        <v>0.5</v>
      </c>
      <c r="J30" s="23">
        <v>0.333</v>
      </c>
      <c r="K30" s="23">
        <v>4</v>
      </c>
      <c r="L30" s="23">
        <v>1</v>
      </c>
      <c r="M30" s="23">
        <v>1</v>
      </c>
      <c r="N30" s="23">
        <v>3</v>
      </c>
      <c r="O30" s="23">
        <v>1</v>
      </c>
      <c r="P30" s="23">
        <v>4</v>
      </c>
    </row>
    <row r="33" spans="1:5">
      <c r="A33" s="21" t="s">
        <v>36</v>
      </c>
      <c r="B33" s="21"/>
      <c r="C33" s="21"/>
      <c r="D33" s="21"/>
      <c r="E33" s="21"/>
    </row>
    <row r="35" spans="1:8">
      <c r="A35" s="1" t="s">
        <v>6</v>
      </c>
      <c r="B35" s="1" t="s">
        <v>37</v>
      </c>
      <c r="C35" s="1" t="s">
        <v>38</v>
      </c>
      <c r="D35" s="1" t="s">
        <v>39</v>
      </c>
      <c r="F35" t="s">
        <v>37</v>
      </c>
      <c r="G35" t="s">
        <v>40</v>
      </c>
      <c r="H35" t="s">
        <v>39</v>
      </c>
    </row>
    <row r="36" spans="1:8">
      <c r="A36" s="2">
        <v>1</v>
      </c>
      <c r="B36" s="3">
        <v>1</v>
      </c>
      <c r="C36" s="3">
        <v>1</v>
      </c>
      <c r="D36" s="3">
        <v>5</v>
      </c>
      <c r="F36" s="3">
        <v>1</v>
      </c>
      <c r="G36">
        <v>1</v>
      </c>
      <c r="H36" s="3">
        <v>5</v>
      </c>
    </row>
    <row r="37" spans="1:8">
      <c r="A37" s="2">
        <v>2</v>
      </c>
      <c r="B37" s="3">
        <v>3</v>
      </c>
      <c r="C37" s="3">
        <v>0.333</v>
      </c>
      <c r="D37" s="3">
        <v>4</v>
      </c>
      <c r="F37" s="3">
        <v>3</v>
      </c>
      <c r="G37">
        <v>3</v>
      </c>
      <c r="H37" s="3">
        <v>4</v>
      </c>
    </row>
    <row r="38" spans="1:8">
      <c r="A38" s="2">
        <v>3</v>
      </c>
      <c r="B38" s="3">
        <v>3</v>
      </c>
      <c r="C38" s="3">
        <v>0.333</v>
      </c>
      <c r="D38" s="3">
        <v>4</v>
      </c>
      <c r="F38" s="3">
        <v>3</v>
      </c>
      <c r="G38">
        <v>3</v>
      </c>
      <c r="H38" s="3">
        <v>4</v>
      </c>
    </row>
    <row r="39" spans="1:8">
      <c r="A39" s="2">
        <v>4</v>
      </c>
      <c r="B39" s="3">
        <v>3</v>
      </c>
      <c r="C39" s="3">
        <v>0.2</v>
      </c>
      <c r="D39" s="3">
        <v>1</v>
      </c>
      <c r="F39" s="3">
        <v>3</v>
      </c>
      <c r="G39">
        <v>5</v>
      </c>
      <c r="H39" s="3">
        <v>1</v>
      </c>
    </row>
    <row r="40" spans="1:8">
      <c r="A40" s="2">
        <v>5</v>
      </c>
      <c r="B40" s="3">
        <v>1</v>
      </c>
      <c r="C40" s="3">
        <v>1</v>
      </c>
      <c r="D40" s="3">
        <v>5</v>
      </c>
      <c r="F40" s="3">
        <v>1</v>
      </c>
      <c r="G40">
        <v>1</v>
      </c>
      <c r="H40" s="3">
        <v>5</v>
      </c>
    </row>
    <row r="41" spans="1:8">
      <c r="A41" s="2">
        <v>6</v>
      </c>
      <c r="B41" s="3">
        <v>1</v>
      </c>
      <c r="C41" s="3">
        <v>0.2</v>
      </c>
      <c r="D41" s="3">
        <v>3</v>
      </c>
      <c r="F41" s="3">
        <v>1</v>
      </c>
      <c r="G41">
        <v>5</v>
      </c>
      <c r="H41" s="3">
        <v>3</v>
      </c>
    </row>
    <row r="42" spans="1:8">
      <c r="A42" s="2">
        <v>7</v>
      </c>
      <c r="B42" s="3">
        <v>3</v>
      </c>
      <c r="C42" s="3">
        <v>0.2</v>
      </c>
      <c r="D42" s="3">
        <v>3</v>
      </c>
      <c r="F42" s="3">
        <v>3</v>
      </c>
      <c r="G42">
        <v>5</v>
      </c>
      <c r="H42" s="3">
        <v>3</v>
      </c>
    </row>
    <row r="43" spans="1:8">
      <c r="A43" s="2">
        <v>8</v>
      </c>
      <c r="B43" s="3">
        <v>3</v>
      </c>
      <c r="C43" s="3">
        <v>1</v>
      </c>
      <c r="D43" s="3">
        <v>1</v>
      </c>
      <c r="F43" s="3">
        <v>3</v>
      </c>
      <c r="G43">
        <v>1</v>
      </c>
      <c r="H43" s="3">
        <v>1</v>
      </c>
    </row>
    <row r="44" spans="1:4">
      <c r="A44" s="3" t="s">
        <v>35</v>
      </c>
      <c r="B44" s="3">
        <f>SUM(B36:B43)</f>
        <v>18</v>
      </c>
      <c r="C44" s="3">
        <f>SUM(C36:C43)</f>
        <v>4.266</v>
      </c>
      <c r="D44" s="3">
        <f>SUM(D36:D43)</f>
        <v>26</v>
      </c>
    </row>
    <row r="45" spans="1:4">
      <c r="A45" s="1" t="s">
        <v>18</v>
      </c>
      <c r="B45" s="23">
        <v>2</v>
      </c>
      <c r="C45" s="23">
        <v>0.5</v>
      </c>
      <c r="D45" s="23">
        <v>3</v>
      </c>
    </row>
    <row r="48" spans="1:5">
      <c r="A48" s="21" t="s">
        <v>41</v>
      </c>
      <c r="B48" s="21"/>
      <c r="C48" s="21"/>
      <c r="D48" s="21"/>
      <c r="E48" s="21"/>
    </row>
    <row r="50" spans="1:2">
      <c r="A50" s="1" t="s">
        <v>6</v>
      </c>
      <c r="B50" s="1" t="s">
        <v>42</v>
      </c>
    </row>
    <row r="51" spans="1:2">
      <c r="A51" s="2">
        <v>1</v>
      </c>
      <c r="B51" s="2">
        <v>5</v>
      </c>
    </row>
    <row r="52" spans="1:2">
      <c r="A52" s="2">
        <v>2</v>
      </c>
      <c r="B52" s="2">
        <v>3</v>
      </c>
    </row>
    <row r="53" spans="1:2">
      <c r="A53" s="2">
        <v>3</v>
      </c>
      <c r="B53" s="2">
        <v>3</v>
      </c>
    </row>
    <row r="54" spans="1:2">
      <c r="A54" s="2">
        <v>4</v>
      </c>
      <c r="B54" s="2">
        <v>3</v>
      </c>
    </row>
    <row r="55" spans="1:2">
      <c r="A55" s="2">
        <v>5</v>
      </c>
      <c r="B55" s="2">
        <v>3</v>
      </c>
    </row>
    <row r="56" spans="1:2">
      <c r="A56" s="2">
        <v>6</v>
      </c>
      <c r="B56" s="2">
        <v>1</v>
      </c>
    </row>
    <row r="57" spans="1:2">
      <c r="A57" s="2">
        <v>7</v>
      </c>
      <c r="B57" s="2">
        <v>5</v>
      </c>
    </row>
    <row r="58" spans="1:2">
      <c r="A58" s="2">
        <v>8</v>
      </c>
      <c r="B58" s="2">
        <v>3</v>
      </c>
    </row>
    <row r="59" spans="1:2">
      <c r="A59" s="3" t="s">
        <v>35</v>
      </c>
      <c r="B59" s="2">
        <f>SUM(B51:B58)</f>
        <v>26</v>
      </c>
    </row>
    <row r="60" spans="1:2">
      <c r="A60" s="1" t="s">
        <v>18</v>
      </c>
      <c r="B60" s="24">
        <v>3</v>
      </c>
    </row>
    <row r="63" spans="1:4">
      <c r="A63" s="21" t="s">
        <v>43</v>
      </c>
      <c r="B63" s="21"/>
      <c r="C63" s="21"/>
      <c r="D63" s="21"/>
    </row>
    <row r="65" spans="1:11">
      <c r="A65" s="1" t="s">
        <v>6</v>
      </c>
      <c r="B65" s="1" t="s">
        <v>44</v>
      </c>
      <c r="C65" s="1" t="s">
        <v>45</v>
      </c>
      <c r="D65" s="1" t="s">
        <v>46</v>
      </c>
      <c r="E65" s="1" t="s">
        <v>47</v>
      </c>
      <c r="F65" s="1" t="s">
        <v>48</v>
      </c>
      <c r="G65" s="1" t="s">
        <v>49</v>
      </c>
      <c r="H65" s="1" t="s">
        <v>50</v>
      </c>
      <c r="I65" s="1" t="s">
        <v>51</v>
      </c>
      <c r="J65" s="1" t="s">
        <v>52</v>
      </c>
      <c r="K65" s="1" t="s">
        <v>53</v>
      </c>
    </row>
    <row r="66" spans="1:11">
      <c r="A66" s="2">
        <v>1</v>
      </c>
      <c r="B66" s="3">
        <v>3</v>
      </c>
      <c r="C66" s="3">
        <v>1</v>
      </c>
      <c r="D66" s="3">
        <v>5</v>
      </c>
      <c r="E66" s="3">
        <v>1</v>
      </c>
      <c r="F66" s="3">
        <v>1</v>
      </c>
      <c r="G66" s="3">
        <v>1</v>
      </c>
      <c r="H66" s="3">
        <v>0.2</v>
      </c>
      <c r="I66" s="3">
        <v>2</v>
      </c>
      <c r="J66" s="3">
        <v>0.2</v>
      </c>
      <c r="K66" s="3">
        <v>0.2</v>
      </c>
    </row>
    <row r="67" spans="1:11">
      <c r="A67" s="2">
        <v>2</v>
      </c>
      <c r="B67" s="3">
        <v>3</v>
      </c>
      <c r="C67" s="3">
        <v>1</v>
      </c>
      <c r="D67" s="3">
        <v>5</v>
      </c>
      <c r="E67" s="3">
        <v>0.2</v>
      </c>
      <c r="F67" s="3">
        <v>3</v>
      </c>
      <c r="G67" s="3">
        <v>1</v>
      </c>
      <c r="H67" s="3">
        <v>0.2</v>
      </c>
      <c r="I67" s="3">
        <v>1</v>
      </c>
      <c r="J67" s="3">
        <v>0.2</v>
      </c>
      <c r="K67" s="3">
        <v>0.2</v>
      </c>
    </row>
    <row r="68" spans="1:11">
      <c r="A68" s="2">
        <v>3</v>
      </c>
      <c r="B68" s="3">
        <v>1</v>
      </c>
      <c r="C68" s="3">
        <v>1</v>
      </c>
      <c r="D68" s="3">
        <v>5</v>
      </c>
      <c r="E68" s="3">
        <v>0.2</v>
      </c>
      <c r="F68" s="3">
        <v>3</v>
      </c>
      <c r="G68" s="3">
        <v>1</v>
      </c>
      <c r="H68" s="3">
        <v>0.333</v>
      </c>
      <c r="I68" s="3">
        <v>1</v>
      </c>
      <c r="J68" s="3">
        <v>0.2</v>
      </c>
      <c r="K68" s="3">
        <v>0.2</v>
      </c>
    </row>
    <row r="69" spans="1:11">
      <c r="A69" s="2">
        <v>4</v>
      </c>
      <c r="B69" s="3">
        <v>1</v>
      </c>
      <c r="C69" s="3">
        <v>1</v>
      </c>
      <c r="D69" s="3">
        <v>3</v>
      </c>
      <c r="E69" s="3">
        <v>1</v>
      </c>
      <c r="F69" s="3">
        <v>3</v>
      </c>
      <c r="G69" s="3">
        <v>1</v>
      </c>
      <c r="H69" s="3">
        <v>0.2</v>
      </c>
      <c r="I69" s="3">
        <v>1</v>
      </c>
      <c r="J69" s="3">
        <v>0.333</v>
      </c>
      <c r="K69" s="3">
        <v>0.2</v>
      </c>
    </row>
    <row r="70" spans="1:11">
      <c r="A70" s="2">
        <v>5</v>
      </c>
      <c r="B70" s="3">
        <v>1</v>
      </c>
      <c r="C70" s="3">
        <v>1</v>
      </c>
      <c r="D70" s="3">
        <v>5</v>
      </c>
      <c r="E70" s="3">
        <v>0.333</v>
      </c>
      <c r="F70" s="3">
        <v>1</v>
      </c>
      <c r="G70" s="3">
        <v>1</v>
      </c>
      <c r="H70" s="3">
        <v>0.2</v>
      </c>
      <c r="I70" s="3">
        <v>2</v>
      </c>
      <c r="J70" s="3">
        <v>0.333</v>
      </c>
      <c r="K70" s="3">
        <v>0.2</v>
      </c>
    </row>
    <row r="71" spans="1:11">
      <c r="A71" s="2">
        <v>6</v>
      </c>
      <c r="B71" s="3">
        <v>5</v>
      </c>
      <c r="C71" s="3">
        <v>1</v>
      </c>
      <c r="D71" s="3">
        <v>3</v>
      </c>
      <c r="E71" s="3">
        <v>0.2</v>
      </c>
      <c r="F71" s="3">
        <v>3</v>
      </c>
      <c r="G71" s="3">
        <v>1</v>
      </c>
      <c r="H71" s="3">
        <v>0.2</v>
      </c>
      <c r="I71" s="3">
        <v>1</v>
      </c>
      <c r="J71" s="3">
        <v>1</v>
      </c>
      <c r="K71" s="3">
        <v>0.333</v>
      </c>
    </row>
    <row r="72" spans="1:11">
      <c r="A72" s="2">
        <v>7</v>
      </c>
      <c r="B72" s="3">
        <v>3</v>
      </c>
      <c r="C72" s="3">
        <v>1</v>
      </c>
      <c r="D72" s="3">
        <v>3</v>
      </c>
      <c r="E72" s="3">
        <v>0.333</v>
      </c>
      <c r="F72" s="3">
        <v>1</v>
      </c>
      <c r="G72" s="3">
        <v>1</v>
      </c>
      <c r="H72" s="3">
        <v>0.333</v>
      </c>
      <c r="I72" s="3">
        <v>1</v>
      </c>
      <c r="J72" s="3">
        <v>1</v>
      </c>
      <c r="K72" s="3">
        <v>0.2</v>
      </c>
    </row>
    <row r="73" spans="1:11">
      <c r="A73" s="2">
        <v>8</v>
      </c>
      <c r="B73" s="3">
        <v>3</v>
      </c>
      <c r="C73" s="3">
        <v>1</v>
      </c>
      <c r="D73" s="3">
        <v>3</v>
      </c>
      <c r="E73" s="3">
        <v>1</v>
      </c>
      <c r="F73" s="3">
        <v>1</v>
      </c>
      <c r="G73" s="3">
        <v>1</v>
      </c>
      <c r="H73" s="3">
        <v>0.2</v>
      </c>
      <c r="I73" s="3">
        <v>1</v>
      </c>
      <c r="J73" s="3">
        <v>1</v>
      </c>
      <c r="K73" s="3">
        <v>0.2</v>
      </c>
    </row>
    <row r="74" spans="1:11">
      <c r="A74" s="3" t="s">
        <v>35</v>
      </c>
      <c r="B74" s="3">
        <f>SUM(B66:B73)</f>
        <v>20</v>
      </c>
      <c r="C74" s="3">
        <v>1</v>
      </c>
      <c r="D74" s="3">
        <f t="shared" ref="D74:K74" si="2">SUM(D66:D73)</f>
        <v>32</v>
      </c>
      <c r="E74" s="3">
        <f t="shared" si="2"/>
        <v>4.266</v>
      </c>
      <c r="F74" s="3">
        <f t="shared" si="2"/>
        <v>16</v>
      </c>
      <c r="G74" s="3">
        <f t="shared" si="2"/>
        <v>8</v>
      </c>
      <c r="H74" s="3">
        <f t="shared" si="2"/>
        <v>1.866</v>
      </c>
      <c r="I74" s="3">
        <f t="shared" si="2"/>
        <v>10</v>
      </c>
      <c r="J74" s="3">
        <f t="shared" si="2"/>
        <v>4.266</v>
      </c>
      <c r="K74" s="3">
        <f t="shared" si="2"/>
        <v>1.733</v>
      </c>
    </row>
    <row r="75" s="20" customFormat="1" spans="1:11">
      <c r="A75" s="1" t="s">
        <v>18</v>
      </c>
      <c r="B75" s="23">
        <v>3</v>
      </c>
      <c r="C75" s="23">
        <v>1</v>
      </c>
      <c r="D75" s="23">
        <v>4</v>
      </c>
      <c r="E75" s="23">
        <v>0.5</v>
      </c>
      <c r="F75" s="23">
        <v>3</v>
      </c>
      <c r="G75" s="23">
        <v>1</v>
      </c>
      <c r="H75" s="23">
        <v>0.2</v>
      </c>
      <c r="I75" s="23">
        <v>1</v>
      </c>
      <c r="J75" s="23">
        <v>0.5</v>
      </c>
      <c r="K75" s="23">
        <v>0.2</v>
      </c>
    </row>
  </sheetData>
  <mergeCells count="6">
    <mergeCell ref="A1:C1"/>
    <mergeCell ref="A3:B3"/>
    <mergeCell ref="A18:E18"/>
    <mergeCell ref="A33:E33"/>
    <mergeCell ref="A48:E48"/>
    <mergeCell ref="A63:D6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9"/>
  <sheetViews>
    <sheetView topLeftCell="S51" workbookViewId="0">
      <selection activeCell="AB88" sqref="AB88:AE89"/>
    </sheetView>
  </sheetViews>
  <sheetFormatPr defaultColWidth="9" defaultRowHeight="15"/>
  <cols>
    <col min="11" max="12" width="15.1428571428571"/>
    <col min="13" max="13" width="11.7142857142857" customWidth="1"/>
    <col min="14" max="15" width="15.1428571428571"/>
    <col min="16" max="16" width="12.4285714285714" customWidth="1"/>
    <col min="17" max="18" width="15.1428571428571"/>
    <col min="19" max="19" width="11.4285714285714" customWidth="1"/>
    <col min="20" max="20" width="19.4285714285714" customWidth="1"/>
    <col min="21" max="21" width="15.1428571428571"/>
    <col min="22" max="22" width="13.1428571428571" customWidth="1"/>
    <col min="26" max="26" width="12.8571428571429"/>
    <col min="28" max="28" width="14"/>
    <col min="29" max="29" width="12.4285714285714" customWidth="1"/>
    <col min="30" max="30" width="10.5714285714286" customWidth="1"/>
    <col min="31" max="31" width="14"/>
    <col min="32" max="32" width="12.8571428571429"/>
    <col min="33" max="33" width="11.2857142857143" customWidth="1"/>
  </cols>
  <sheetData>
    <row r="1" spans="9:22">
      <c r="I1" s="10" t="s">
        <v>54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9:22"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I3" s="7" t="s">
        <v>55</v>
      </c>
      <c r="J3" s="7"/>
      <c r="K3" s="8" t="s">
        <v>5</v>
      </c>
      <c r="L3" s="8"/>
      <c r="M3" s="8"/>
      <c r="N3" s="8" t="s">
        <v>13</v>
      </c>
      <c r="O3" s="8"/>
      <c r="P3" s="8"/>
      <c r="Q3" s="8" t="s">
        <v>14</v>
      </c>
      <c r="R3" s="8"/>
      <c r="S3" s="8"/>
      <c r="T3" s="8" t="s">
        <v>15</v>
      </c>
      <c r="U3" s="8"/>
      <c r="V3" s="8"/>
    </row>
    <row r="4" spans="1:26">
      <c r="A4" s="2">
        <v>1</v>
      </c>
      <c r="B4" s="3">
        <v>3</v>
      </c>
      <c r="C4" s="3">
        <v>5</v>
      </c>
      <c r="D4" s="3">
        <v>1</v>
      </c>
      <c r="E4" s="3">
        <v>1</v>
      </c>
      <c r="F4" s="3">
        <v>1</v>
      </c>
      <c r="G4" s="3">
        <v>1</v>
      </c>
      <c r="I4" s="7"/>
      <c r="J4" s="7"/>
      <c r="K4" s="8" t="s">
        <v>56</v>
      </c>
      <c r="L4" s="8" t="s">
        <v>57</v>
      </c>
      <c r="M4" s="8" t="s">
        <v>58</v>
      </c>
      <c r="N4" s="8" t="s">
        <v>56</v>
      </c>
      <c r="O4" s="8" t="s">
        <v>57</v>
      </c>
      <c r="P4" s="8" t="s">
        <v>58</v>
      </c>
      <c r="Q4" s="8" t="s">
        <v>56</v>
      </c>
      <c r="R4" s="8" t="s">
        <v>57</v>
      </c>
      <c r="S4" s="8" t="s">
        <v>58</v>
      </c>
      <c r="T4" s="8" t="s">
        <v>56</v>
      </c>
      <c r="U4" s="8" t="s">
        <v>57</v>
      </c>
      <c r="V4" s="8" t="s">
        <v>58</v>
      </c>
      <c r="Y4" s="12"/>
      <c r="Z4" s="12"/>
    </row>
    <row r="5" spans="1:26">
      <c r="A5" s="2">
        <v>2</v>
      </c>
      <c r="B5" s="3">
        <v>5</v>
      </c>
      <c r="C5" s="3">
        <v>5</v>
      </c>
      <c r="D5" s="3">
        <v>3</v>
      </c>
      <c r="E5" s="3">
        <v>1</v>
      </c>
      <c r="F5" s="3">
        <v>3</v>
      </c>
      <c r="G5" s="3">
        <v>1</v>
      </c>
      <c r="I5" s="7" t="s">
        <v>5</v>
      </c>
      <c r="J5" s="2">
        <v>1</v>
      </c>
      <c r="K5">
        <v>1</v>
      </c>
      <c r="L5">
        <v>1</v>
      </c>
      <c r="M5">
        <v>1</v>
      </c>
      <c r="N5">
        <f>IF(B4=1,1,IF(B4=2,1/2,IF(B4=3,1,IF(B4=4,3/2,IF(B4=5,2,IF(B4=6,5/2,IF(B4=7,3,IF(B4=8,7/2,4))))))))</f>
        <v>1</v>
      </c>
      <c r="O5">
        <f>IF(B4=1,1,IF(B4=2,1,IF(B4=3,3/2,IF(B4=4,2,IF(B4=5,5/2,IF(B4=6,3,IF(B4=7,7/2,IF(B4=8,4,9/2))))))))</f>
        <v>1.5</v>
      </c>
      <c r="P5">
        <f>IF(B4=1,1,IF(B4=2,3/2,IF(B4=3,2,IF(B4=4,5/2,IF(B4=5,3,IF(B4=6,7/2,IF(B4=7,4,IF(B4=8,9/2,9/2))))))))</f>
        <v>2</v>
      </c>
      <c r="Q5">
        <f>IF(B4=1,1,IF(B4=2,1/2,IF(B4=3,1,IF(B4=4,3/2,IF(B4=5,2,IF(B4=6,5/2,IF(B4=7,3,IF(B4=8,7/2,4))))))))</f>
        <v>1</v>
      </c>
      <c r="R5">
        <f>IF(B4=1,1,IF(B4=2,1,IF(B4=3,3/2,IF(B4=4,2,IF(B4=5,5/2,IF(B4=6,3,IF(B4=7,7/2,IF(B4=8,4,9/2))))))))</f>
        <v>1.5</v>
      </c>
      <c r="S5">
        <f>IF(B4=1,1,IF(B4=2,3/2,IF(B4=3,2,IF(B4=4,5/2,IF(B4=5,3,IF(B4=6,7/2,IF(B4=7,4,IF(B4=8,9/2,9/2))))))))</f>
        <v>2</v>
      </c>
      <c r="T5">
        <f>IF(D4=1,1,IF(D4=2,1/2,IF(D4=3,1,IF(D4=4,3/2,IF(D4=5,2,IF(D4=6,5/2,IF(D4=7,3,IF(D4=8,7/2,4))))))))</f>
        <v>1</v>
      </c>
      <c r="U5">
        <f>IF(D4=1,1,IF(D4=2,1,IF(D4=3,3/2,IF(D4=4,2,IF(D4=5,5/2,IF(D4=6,3,IF(D4=7,7/2,IF(D4=8,4,9/2))))))))</f>
        <v>1</v>
      </c>
      <c r="V5">
        <f>IF(D4=1,1,IF(D4=2,3/2,IF(D4=3,2,IF(D4=4,5/2,IF(D4=5,3,IF(D4=6,7/2,IF(D4=7,4,IF(D4=8,9/2,9/2))))))))</f>
        <v>1</v>
      </c>
      <c r="Y5" s="12"/>
      <c r="Z5" s="12"/>
    </row>
    <row r="6" spans="1:26">
      <c r="A6" s="2">
        <v>3</v>
      </c>
      <c r="B6" s="3">
        <v>2</v>
      </c>
      <c r="C6" s="3">
        <v>3</v>
      </c>
      <c r="D6" s="3">
        <v>2</v>
      </c>
      <c r="E6" s="3">
        <v>3</v>
      </c>
      <c r="F6" s="3">
        <v>1</v>
      </c>
      <c r="G6" s="3">
        <v>1</v>
      </c>
      <c r="I6" s="7"/>
      <c r="J6" s="2">
        <v>2</v>
      </c>
      <c r="K6">
        <v>1</v>
      </c>
      <c r="L6">
        <v>1</v>
      </c>
      <c r="M6">
        <v>1</v>
      </c>
      <c r="N6">
        <f t="shared" ref="N6:N12" si="0">IF(B5=1,1,IF(B5=2,1/2,IF(B5=3,1,IF(B5=4,3/2,IF(B5=5,2,IF(B5=6,5/2,IF(B5=7,3,IF(B5=8,7/2,4))))))))</f>
        <v>2</v>
      </c>
      <c r="O6">
        <f t="shared" ref="O6:O12" si="1">IF(B5=1,1,IF(B5=2,1,IF(B5=3,3/2,IF(B5=4,2,IF(B5=5,5/2,IF(B5=6,3,IF(B5=7,7/2,IF(B5=8,4,9/2))))))))</f>
        <v>2.5</v>
      </c>
      <c r="P6">
        <f t="shared" ref="P6:P12" si="2">IF(B5=1,1,IF(B5=2,3/2,IF(B5=3,2,IF(B5=4,5/2,IF(B5=5,3,IF(B5=6,7/2,IF(B5=7,4,IF(B5=8,9/2,9/2))))))))</f>
        <v>3</v>
      </c>
      <c r="Q6">
        <f t="shared" ref="Q6:Q12" si="3">IF(C5=1,1,IF(C5=2,1/2,IF(C5=3,1,IF(C5=4,3/2,IF(C5=5,2,IF(C5=6,5/2,IF(C5=7,3,IF(C5=8,7/2,4))))))))</f>
        <v>2</v>
      </c>
      <c r="R6">
        <f t="shared" ref="R6:R12" si="4">IF(C5=1,1,IF(C5=2,1,IF(C5=3,3/2,IF(C5=4,2,IF(C5=5,5/2,IF(C5=6,3,IF(C5=7,7/2,IF(C5=8,4,9/2))))))))</f>
        <v>2.5</v>
      </c>
      <c r="S6">
        <f t="shared" ref="S6:S12" si="5">IF(C5=1,1,IF(C5=2,3/2,IF(C5=3,2,IF(C5=4,5/2,IF(C5=5,3,IF(C5=6,7/2,IF(C5=7,4,IF(C5=8,9/2,9/2))))))))</f>
        <v>3</v>
      </c>
      <c r="T6">
        <f t="shared" ref="T6:T12" si="6">IF(D5=1,1,IF(D5=2,1/2,IF(D5=3,1,IF(D5=4,3/2,IF(D5=5,2,IF(D5=6,5/2,IF(D5=7,3,IF(D5=8,7/2,4))))))))</f>
        <v>1</v>
      </c>
      <c r="U6">
        <f t="shared" ref="U6:U12" si="7">IF(D5=1,1,IF(D5=2,1,IF(D5=3,3/2,IF(D5=4,2,IF(D5=5,5/2,IF(D5=6,3,IF(D5=7,7/2,IF(D5=8,4,9/2))))))))</f>
        <v>1.5</v>
      </c>
      <c r="V6">
        <f t="shared" ref="V6:V12" si="8">IF(D5=1,1,IF(D5=2,3/2,IF(D5=3,2,IF(D5=4,5/2,IF(D5=5,3,IF(D5=6,7/2,IF(D5=7,4,IF(D5=8,9/2,9/2))))))))</f>
        <v>2</v>
      </c>
      <c r="Y6" s="12"/>
      <c r="Z6" s="12"/>
    </row>
    <row r="7" spans="1:26">
      <c r="A7" s="2">
        <v>4</v>
      </c>
      <c r="B7" s="3">
        <v>3</v>
      </c>
      <c r="C7" s="3">
        <v>1</v>
      </c>
      <c r="D7" s="3">
        <v>3</v>
      </c>
      <c r="E7" s="3">
        <v>1</v>
      </c>
      <c r="F7" s="3">
        <v>1</v>
      </c>
      <c r="G7" s="3">
        <v>1</v>
      </c>
      <c r="I7" s="7"/>
      <c r="J7" s="2">
        <v>3</v>
      </c>
      <c r="K7">
        <v>1</v>
      </c>
      <c r="L7">
        <v>1</v>
      </c>
      <c r="M7">
        <v>1</v>
      </c>
      <c r="N7">
        <f t="shared" si="0"/>
        <v>0.5</v>
      </c>
      <c r="O7">
        <f t="shared" si="1"/>
        <v>1</v>
      </c>
      <c r="P7">
        <f t="shared" si="2"/>
        <v>1.5</v>
      </c>
      <c r="Q7">
        <f t="shared" si="3"/>
        <v>1</v>
      </c>
      <c r="R7">
        <f t="shared" si="4"/>
        <v>1.5</v>
      </c>
      <c r="S7">
        <f t="shared" si="5"/>
        <v>2</v>
      </c>
      <c r="T7">
        <f t="shared" si="6"/>
        <v>0.5</v>
      </c>
      <c r="U7">
        <f t="shared" si="7"/>
        <v>1</v>
      </c>
      <c r="V7">
        <f t="shared" si="8"/>
        <v>1.5</v>
      </c>
      <c r="Y7" s="12"/>
      <c r="Z7" s="12"/>
    </row>
    <row r="8" spans="1:26">
      <c r="A8" s="2">
        <v>5</v>
      </c>
      <c r="B8" s="3">
        <v>3</v>
      </c>
      <c r="C8" s="3">
        <v>3</v>
      </c>
      <c r="D8" s="3">
        <v>1</v>
      </c>
      <c r="E8" s="3">
        <v>3</v>
      </c>
      <c r="F8" s="3">
        <v>3</v>
      </c>
      <c r="G8" s="3">
        <v>1</v>
      </c>
      <c r="I8" s="7"/>
      <c r="J8" s="2">
        <v>4</v>
      </c>
      <c r="K8">
        <v>1</v>
      </c>
      <c r="L8">
        <v>1</v>
      </c>
      <c r="M8">
        <v>1</v>
      </c>
      <c r="N8">
        <f t="shared" si="0"/>
        <v>1</v>
      </c>
      <c r="O8">
        <f t="shared" si="1"/>
        <v>1.5</v>
      </c>
      <c r="P8">
        <f t="shared" si="2"/>
        <v>2</v>
      </c>
      <c r="Q8">
        <f t="shared" si="3"/>
        <v>1</v>
      </c>
      <c r="R8">
        <f t="shared" si="4"/>
        <v>1</v>
      </c>
      <c r="S8">
        <f t="shared" si="5"/>
        <v>1</v>
      </c>
      <c r="T8">
        <f t="shared" si="6"/>
        <v>1</v>
      </c>
      <c r="U8">
        <f t="shared" si="7"/>
        <v>1.5</v>
      </c>
      <c r="V8">
        <f t="shared" si="8"/>
        <v>2</v>
      </c>
      <c r="Y8" s="12"/>
      <c r="Z8" s="12"/>
    </row>
    <row r="9" spans="1:26">
      <c r="A9" s="2">
        <v>6</v>
      </c>
      <c r="B9" s="3">
        <v>3</v>
      </c>
      <c r="C9" s="3">
        <v>1</v>
      </c>
      <c r="D9" s="3">
        <v>3</v>
      </c>
      <c r="E9" s="3">
        <v>1</v>
      </c>
      <c r="F9" s="3">
        <v>3</v>
      </c>
      <c r="G9" s="3">
        <v>1</v>
      </c>
      <c r="I9" s="7"/>
      <c r="J9" s="2">
        <v>5</v>
      </c>
      <c r="K9">
        <v>1</v>
      </c>
      <c r="L9">
        <v>1</v>
      </c>
      <c r="M9">
        <v>1</v>
      </c>
      <c r="N9">
        <f t="shared" si="0"/>
        <v>1</v>
      </c>
      <c r="O9">
        <f t="shared" si="1"/>
        <v>1.5</v>
      </c>
      <c r="P9">
        <f t="shared" si="2"/>
        <v>2</v>
      </c>
      <c r="Q9">
        <f t="shared" si="3"/>
        <v>1</v>
      </c>
      <c r="R9">
        <f t="shared" si="4"/>
        <v>1.5</v>
      </c>
      <c r="S9">
        <f t="shared" si="5"/>
        <v>2</v>
      </c>
      <c r="T9">
        <f t="shared" si="6"/>
        <v>1</v>
      </c>
      <c r="U9">
        <f t="shared" si="7"/>
        <v>1</v>
      </c>
      <c r="V9">
        <f t="shared" si="8"/>
        <v>1</v>
      </c>
      <c r="Y9" s="12"/>
      <c r="Z9" s="12"/>
    </row>
    <row r="10" spans="1:26">
      <c r="A10" s="2">
        <v>7</v>
      </c>
      <c r="B10" s="3">
        <v>5</v>
      </c>
      <c r="C10" s="3">
        <v>1</v>
      </c>
      <c r="D10" s="3">
        <v>2</v>
      </c>
      <c r="E10" s="3">
        <v>3</v>
      </c>
      <c r="F10" s="3">
        <v>1</v>
      </c>
      <c r="G10" s="3">
        <v>1</v>
      </c>
      <c r="I10" s="7"/>
      <c r="J10" s="2">
        <v>6</v>
      </c>
      <c r="K10">
        <v>1</v>
      </c>
      <c r="L10">
        <v>1</v>
      </c>
      <c r="M10">
        <v>1</v>
      </c>
      <c r="N10">
        <f t="shared" si="0"/>
        <v>1</v>
      </c>
      <c r="O10">
        <f t="shared" si="1"/>
        <v>1.5</v>
      </c>
      <c r="P10">
        <f t="shared" si="2"/>
        <v>2</v>
      </c>
      <c r="Q10">
        <f t="shared" si="3"/>
        <v>1</v>
      </c>
      <c r="R10">
        <f t="shared" si="4"/>
        <v>1</v>
      </c>
      <c r="S10">
        <f t="shared" si="5"/>
        <v>1</v>
      </c>
      <c r="T10">
        <f t="shared" si="6"/>
        <v>1</v>
      </c>
      <c r="U10">
        <f t="shared" si="7"/>
        <v>1.5</v>
      </c>
      <c r="V10">
        <f t="shared" si="8"/>
        <v>2</v>
      </c>
      <c r="Y10" s="12"/>
      <c r="Z10" s="12"/>
    </row>
    <row r="11" spans="1:26">
      <c r="A11" s="2">
        <v>8</v>
      </c>
      <c r="B11" s="3">
        <v>3</v>
      </c>
      <c r="C11" s="3">
        <v>5</v>
      </c>
      <c r="D11" s="3">
        <v>1</v>
      </c>
      <c r="E11" s="3">
        <v>3</v>
      </c>
      <c r="F11" s="3">
        <v>3</v>
      </c>
      <c r="G11" s="3">
        <v>1</v>
      </c>
      <c r="I11" s="7"/>
      <c r="J11" s="2">
        <v>7</v>
      </c>
      <c r="K11">
        <v>1</v>
      </c>
      <c r="L11">
        <v>1</v>
      </c>
      <c r="M11">
        <v>1</v>
      </c>
      <c r="N11">
        <f t="shared" si="0"/>
        <v>2</v>
      </c>
      <c r="O11">
        <f t="shared" si="1"/>
        <v>2.5</v>
      </c>
      <c r="P11">
        <f t="shared" si="2"/>
        <v>3</v>
      </c>
      <c r="Q11">
        <f t="shared" si="3"/>
        <v>1</v>
      </c>
      <c r="R11">
        <f t="shared" si="4"/>
        <v>1</v>
      </c>
      <c r="S11">
        <f t="shared" si="5"/>
        <v>1</v>
      </c>
      <c r="T11">
        <f t="shared" si="6"/>
        <v>0.5</v>
      </c>
      <c r="U11">
        <f t="shared" si="7"/>
        <v>1</v>
      </c>
      <c r="V11">
        <f t="shared" si="8"/>
        <v>1.5</v>
      </c>
      <c r="Y11" s="12"/>
      <c r="Z11" s="12"/>
    </row>
    <row r="12" spans="9:26">
      <c r="I12" s="7"/>
      <c r="J12" s="2">
        <v>8</v>
      </c>
      <c r="K12">
        <v>1</v>
      </c>
      <c r="L12">
        <v>1</v>
      </c>
      <c r="M12">
        <v>1</v>
      </c>
      <c r="N12">
        <f t="shared" si="0"/>
        <v>1</v>
      </c>
      <c r="O12">
        <f t="shared" si="1"/>
        <v>1.5</v>
      </c>
      <c r="P12">
        <f t="shared" si="2"/>
        <v>2</v>
      </c>
      <c r="Q12">
        <f t="shared" si="3"/>
        <v>2</v>
      </c>
      <c r="R12">
        <f t="shared" si="4"/>
        <v>2.5</v>
      </c>
      <c r="S12">
        <f t="shared" si="5"/>
        <v>3</v>
      </c>
      <c r="T12">
        <f t="shared" si="6"/>
        <v>1</v>
      </c>
      <c r="U12">
        <f t="shared" si="7"/>
        <v>1</v>
      </c>
      <c r="V12">
        <f t="shared" si="8"/>
        <v>1</v>
      </c>
      <c r="Y12" s="12"/>
      <c r="Z12" s="12"/>
    </row>
    <row r="13" spans="9:26">
      <c r="I13" s="7"/>
      <c r="J13" s="2" t="s">
        <v>59</v>
      </c>
      <c r="K13" s="9">
        <f>AVERAGE(K5:K12)</f>
        <v>1</v>
      </c>
      <c r="L13" s="9">
        <f t="shared" ref="L13:V13" si="9">AVERAGE(L5:L12)</f>
        <v>1</v>
      </c>
      <c r="M13" s="9">
        <f t="shared" si="9"/>
        <v>1</v>
      </c>
      <c r="N13" s="9">
        <f t="shared" si="9"/>
        <v>1.1875</v>
      </c>
      <c r="O13" s="9">
        <f t="shared" si="9"/>
        <v>1.6875</v>
      </c>
      <c r="P13" s="9">
        <f t="shared" si="9"/>
        <v>2.1875</v>
      </c>
      <c r="Q13" s="9">
        <f t="shared" si="9"/>
        <v>1.25</v>
      </c>
      <c r="R13" s="9">
        <f t="shared" si="9"/>
        <v>1.5625</v>
      </c>
      <c r="S13" s="9">
        <f t="shared" si="9"/>
        <v>1.875</v>
      </c>
      <c r="T13" s="9">
        <f t="shared" si="9"/>
        <v>0.875</v>
      </c>
      <c r="U13" s="9">
        <f t="shared" si="9"/>
        <v>1.1875</v>
      </c>
      <c r="V13" s="9">
        <f t="shared" si="9"/>
        <v>1.5</v>
      </c>
      <c r="Y13" s="12"/>
      <c r="Z13" s="12"/>
    </row>
    <row r="14" spans="9:26">
      <c r="I14" s="7" t="s">
        <v>13</v>
      </c>
      <c r="J14" s="2">
        <v>1</v>
      </c>
      <c r="K14" s="9">
        <f>IF(B4=1,1,IF(B4=2,2/3,IF(B4=3,1/2,IF(B4=4,2/5,IF(B4=5,1/3,IF(B4=6,2/7,IF(B4=7,1/4,IF(B4=8,2/9,2/9))))))))</f>
        <v>0.5</v>
      </c>
      <c r="L14" s="9">
        <f>IF(B4=1,1,IF(B4=2,1,IF(B4=3,2/3,IF(B4=4,1/2,IF(B4=5,2/5,IF(B4=6,1/3,IF(B4=7,2/7,IF(B4=8,1/4,2/9))))))))</f>
        <v>0.666666666666667</v>
      </c>
      <c r="M14" s="9">
        <f>IF(B4=1,1,IF(B4=2,2,IF(B4=3,1,IF(B4=4,2/3,IF(B4=5,1/2,IF(B4=6,2/5,IF(B4=7,1/3,IF(B4=8,2/7,1/4))))))))</f>
        <v>1</v>
      </c>
      <c r="N14">
        <v>1</v>
      </c>
      <c r="O14">
        <v>1</v>
      </c>
      <c r="P14">
        <v>1</v>
      </c>
      <c r="Q14">
        <f>IF(E4=1,1,IF(E4=2,1/2,IF(E4=3,1,IF(E4=4,3/2,IF(E4=5,2,IF(E4=6,5/2,IF(E4=7,3,IF(E4=8,7/2,4))))))))</f>
        <v>1</v>
      </c>
      <c r="R14">
        <f>IF(E4=1,1,IF(E4=2,1,IF(E4=3,3/2,IF(E4=4,2,IF(E4=5,5/2,IF(E4=6,3,IF(E4=7,7/2,IF(E4=8,4,9/2))))))))</f>
        <v>1</v>
      </c>
      <c r="S14">
        <f>IF(E4=1,1,IF(E4=2,3/2,IF(E4=3,2,IF(E4=4,5/2,IF(E4=5,3,IF(E4=6,7/2,IF(E4=7,4,IF(E4=8,9/2,9/2))))))))</f>
        <v>1</v>
      </c>
      <c r="T14">
        <f>IF(E4=1,1,IF(E4=2,1/2,IF(E4=3,1,IF(E4=4,3/2,IF(E4=5,2,IF(E4=6,5/2,IF(E4=7,3,IF(E4=8,7/2,4))))))))</f>
        <v>1</v>
      </c>
      <c r="U14">
        <f>IF(E4=1,1,IF(E4=2,1,IF(E4=3,3/2,IF(E4=4,2,IF(E4=5,5/2,IF(E4=6,3,IF(E4=7,7/2,IF(E4=8,4,9/2))))))))</f>
        <v>1</v>
      </c>
      <c r="V14">
        <f>IF(E4=1,1,IF(E4=2,3/2,IF(E4=3,2,IF(E4=4,5/2,IF(E4=5,3,IF(E4=6,7/2,IF(E4=7,4,IF(E4=8,9/2,9/2))))))))</f>
        <v>1</v>
      </c>
      <c r="Y14" s="12"/>
      <c r="Z14" s="12"/>
    </row>
    <row r="15" spans="9:26">
      <c r="I15" s="7"/>
      <c r="J15" s="2">
        <v>2</v>
      </c>
      <c r="K15" s="9">
        <f t="shared" ref="K15:K21" si="10">IF(B5=1,1,IF(B5=2,2/3,IF(B5=3,1/2,IF(B5=4,2/5,IF(B5=5,1/3,IF(B5=6,2/7,IF(B5=7,1/4,IF(B5=8,2/9,2/9))))))))</f>
        <v>0.333333333333333</v>
      </c>
      <c r="L15" s="9">
        <f t="shared" ref="L15:L21" si="11">IF(B5=1,1,IF(B5=2,1,IF(B5=3,2/3,IF(B5=4,1/2,IF(B5=5,2/5,IF(B5=6,1/3,IF(B5=7,2/7,IF(B5=8,1/4,2/9))))))))</f>
        <v>0.4</v>
      </c>
      <c r="M15" s="9">
        <f t="shared" ref="M15:M21" si="12">IF(B5=1,1,IF(B5=2,2,IF(B5=3,1,IF(B5=4,2/3,IF(B5=5,1/2,IF(B5=6,2/5,IF(B5=7,1/3,IF(B5=8,2/7,1/4))))))))</f>
        <v>0.5</v>
      </c>
      <c r="N15">
        <v>1</v>
      </c>
      <c r="O15">
        <v>1</v>
      </c>
      <c r="P15">
        <v>1</v>
      </c>
      <c r="Q15">
        <f t="shared" ref="Q15:Q21" si="13">IF(E5=1,1,IF(E5=2,1/2,IF(E5=3,1,IF(E5=4,3/2,IF(E5=5,2,IF(E5=6,5/2,IF(E5=7,3,IF(E5=8,7/2,4))))))))</f>
        <v>1</v>
      </c>
      <c r="R15">
        <f t="shared" ref="R15:R21" si="14">IF(E5=1,1,IF(E5=2,1,IF(E5=3,3/2,IF(E5=4,2,IF(E5=5,5/2,IF(E5=6,3,IF(E5=7,7/2,IF(E5=8,4,9/2))))))))</f>
        <v>1</v>
      </c>
      <c r="S15">
        <f t="shared" ref="S15:S21" si="15">IF(E5=1,1,IF(E5=2,3/2,IF(E5=3,2,IF(E5=4,5/2,IF(E5=5,3,IF(E5=6,7/2,IF(E5=7,4,IF(E5=8,9/2,9/2))))))))</f>
        <v>1</v>
      </c>
      <c r="T15">
        <f t="shared" ref="T15:T21" si="16">IF(F5=1,1,IF(F5=2,1/2,IF(F5=3,1,IF(F5=4,3/2,IF(F5=5,2,IF(F5=6,5/2,IF(F5=7,3,IF(F5=8,7/2,4))))))))</f>
        <v>1</v>
      </c>
      <c r="U15">
        <f t="shared" ref="U15:U21" si="17">IF(F5=1,1,IF(F5=2,1,IF(F5=3,3/2,IF(F5=4,2,IF(F5=5,5/2,IF(F5=6,3,IF(F5=7,7/2,IF(F5=8,4,9/2))))))))</f>
        <v>1.5</v>
      </c>
      <c r="V15">
        <f t="shared" ref="V15:V21" si="18">IF(F5=1,1,IF(F5=2,3/2,IF(F5=3,2,IF(F5=4,5/2,IF(F5=5,3,IF(F5=6,7/2,IF(F5=7,4,IF(F5=8,9/2,9/2))))))))</f>
        <v>2</v>
      </c>
      <c r="Y15" s="12"/>
      <c r="Z15" s="12"/>
    </row>
    <row r="16" spans="9:26">
      <c r="I16" s="7"/>
      <c r="J16" s="2">
        <v>3</v>
      </c>
      <c r="K16" s="9">
        <f t="shared" si="10"/>
        <v>0.666666666666667</v>
      </c>
      <c r="L16" s="9">
        <f t="shared" si="11"/>
        <v>1</v>
      </c>
      <c r="M16" s="9">
        <f t="shared" si="12"/>
        <v>2</v>
      </c>
      <c r="N16">
        <v>1</v>
      </c>
      <c r="O16">
        <v>1</v>
      </c>
      <c r="P16">
        <v>1</v>
      </c>
      <c r="Q16">
        <f t="shared" si="13"/>
        <v>1</v>
      </c>
      <c r="R16">
        <f t="shared" si="14"/>
        <v>1.5</v>
      </c>
      <c r="S16">
        <f t="shared" si="15"/>
        <v>2</v>
      </c>
      <c r="T16">
        <f t="shared" si="16"/>
        <v>1</v>
      </c>
      <c r="U16">
        <f t="shared" si="17"/>
        <v>1</v>
      </c>
      <c r="V16">
        <f t="shared" si="18"/>
        <v>1</v>
      </c>
      <c r="Y16" s="12"/>
      <c r="Z16" s="12"/>
    </row>
    <row r="17" spans="9:26">
      <c r="I17" s="7"/>
      <c r="J17" s="2">
        <v>4</v>
      </c>
      <c r="K17" s="9">
        <f t="shared" si="10"/>
        <v>0.5</v>
      </c>
      <c r="L17" s="9">
        <f t="shared" si="11"/>
        <v>0.666666666666667</v>
      </c>
      <c r="M17" s="9">
        <f t="shared" si="12"/>
        <v>1</v>
      </c>
      <c r="N17">
        <v>1</v>
      </c>
      <c r="O17">
        <v>1</v>
      </c>
      <c r="P17">
        <v>1</v>
      </c>
      <c r="Q17">
        <f t="shared" si="13"/>
        <v>1</v>
      </c>
      <c r="R17">
        <f t="shared" si="14"/>
        <v>1</v>
      </c>
      <c r="S17">
        <f t="shared" si="15"/>
        <v>1</v>
      </c>
      <c r="T17">
        <f t="shared" si="16"/>
        <v>1</v>
      </c>
      <c r="U17">
        <f t="shared" si="17"/>
        <v>1</v>
      </c>
      <c r="V17">
        <f t="shared" si="18"/>
        <v>1</v>
      </c>
      <c r="Y17" s="12"/>
      <c r="Z17" s="12"/>
    </row>
    <row r="18" spans="9:26">
      <c r="I18" s="7"/>
      <c r="J18" s="2">
        <v>5</v>
      </c>
      <c r="K18" s="9">
        <f t="shared" si="10"/>
        <v>0.5</v>
      </c>
      <c r="L18" s="9">
        <f t="shared" si="11"/>
        <v>0.666666666666667</v>
      </c>
      <c r="M18" s="9">
        <f t="shared" si="12"/>
        <v>1</v>
      </c>
      <c r="N18">
        <v>1</v>
      </c>
      <c r="O18">
        <v>1</v>
      </c>
      <c r="P18">
        <v>1</v>
      </c>
      <c r="Q18">
        <f t="shared" si="13"/>
        <v>1</v>
      </c>
      <c r="R18">
        <f t="shared" si="14"/>
        <v>1.5</v>
      </c>
      <c r="S18">
        <f t="shared" si="15"/>
        <v>2</v>
      </c>
      <c r="T18">
        <f t="shared" si="16"/>
        <v>1</v>
      </c>
      <c r="U18">
        <f t="shared" si="17"/>
        <v>1.5</v>
      </c>
      <c r="V18">
        <f t="shared" si="18"/>
        <v>2</v>
      </c>
      <c r="Y18" s="12"/>
      <c r="Z18" s="12"/>
    </row>
    <row r="19" spans="9:26">
      <c r="I19" s="7"/>
      <c r="J19" s="2">
        <v>6</v>
      </c>
      <c r="K19" s="9">
        <f t="shared" si="10"/>
        <v>0.5</v>
      </c>
      <c r="L19" s="9">
        <f t="shared" si="11"/>
        <v>0.666666666666667</v>
      </c>
      <c r="M19" s="9">
        <f t="shared" si="12"/>
        <v>1</v>
      </c>
      <c r="N19">
        <v>1</v>
      </c>
      <c r="O19">
        <v>1</v>
      </c>
      <c r="P19">
        <v>1</v>
      </c>
      <c r="Q19">
        <f t="shared" si="13"/>
        <v>1</v>
      </c>
      <c r="R19">
        <f t="shared" si="14"/>
        <v>1</v>
      </c>
      <c r="S19">
        <f t="shared" si="15"/>
        <v>1</v>
      </c>
      <c r="T19">
        <f t="shared" si="16"/>
        <v>1</v>
      </c>
      <c r="U19">
        <f t="shared" si="17"/>
        <v>1.5</v>
      </c>
      <c r="V19">
        <f t="shared" si="18"/>
        <v>2</v>
      </c>
      <c r="Y19" s="12"/>
      <c r="Z19" s="12"/>
    </row>
    <row r="20" spans="9:26">
      <c r="I20" s="7"/>
      <c r="J20" s="2">
        <v>7</v>
      </c>
      <c r="K20" s="9">
        <f t="shared" si="10"/>
        <v>0.333333333333333</v>
      </c>
      <c r="L20" s="9">
        <f t="shared" si="11"/>
        <v>0.4</v>
      </c>
      <c r="M20" s="9">
        <f t="shared" si="12"/>
        <v>0.5</v>
      </c>
      <c r="N20">
        <v>1</v>
      </c>
      <c r="O20">
        <v>1</v>
      </c>
      <c r="P20">
        <v>1</v>
      </c>
      <c r="Q20">
        <f t="shared" si="13"/>
        <v>1</v>
      </c>
      <c r="R20">
        <f t="shared" si="14"/>
        <v>1.5</v>
      </c>
      <c r="S20">
        <f t="shared" si="15"/>
        <v>2</v>
      </c>
      <c r="T20">
        <f t="shared" si="16"/>
        <v>1</v>
      </c>
      <c r="U20">
        <f t="shared" si="17"/>
        <v>1</v>
      </c>
      <c r="V20">
        <f t="shared" si="18"/>
        <v>1</v>
      </c>
      <c r="Y20" s="12"/>
      <c r="Z20" s="12"/>
    </row>
    <row r="21" spans="9:26">
      <c r="I21" s="7"/>
      <c r="J21" s="2">
        <v>8</v>
      </c>
      <c r="K21" s="9">
        <f t="shared" si="10"/>
        <v>0.5</v>
      </c>
      <c r="L21" s="9">
        <f t="shared" si="11"/>
        <v>0.666666666666667</v>
      </c>
      <c r="M21" s="9">
        <f t="shared" si="12"/>
        <v>1</v>
      </c>
      <c r="N21">
        <v>1</v>
      </c>
      <c r="O21">
        <v>1</v>
      </c>
      <c r="P21">
        <v>1</v>
      </c>
      <c r="Q21">
        <f t="shared" si="13"/>
        <v>1</v>
      </c>
      <c r="R21">
        <f t="shared" si="14"/>
        <v>1.5</v>
      </c>
      <c r="S21">
        <f t="shared" si="15"/>
        <v>2</v>
      </c>
      <c r="T21">
        <f t="shared" si="16"/>
        <v>1</v>
      </c>
      <c r="U21">
        <f t="shared" si="17"/>
        <v>1.5</v>
      </c>
      <c r="V21">
        <f t="shared" si="18"/>
        <v>2</v>
      </c>
      <c r="Y21" s="12"/>
      <c r="Z21" s="12"/>
    </row>
    <row r="22" spans="9:22">
      <c r="I22" s="7"/>
      <c r="J22" s="2" t="s">
        <v>59</v>
      </c>
      <c r="K22" s="9">
        <f>AVERAGE(K14:K21)</f>
        <v>0.479166666666667</v>
      </c>
      <c r="L22" s="9">
        <f>AVERAGE(L14:L21)</f>
        <v>0.641666666666667</v>
      </c>
      <c r="M22" s="9">
        <f>AVERAGE(M14:M21)</f>
        <v>1</v>
      </c>
      <c r="N22" s="9">
        <f t="shared" ref="N22:V22" si="19">AVERAGE(N14:N21)</f>
        <v>1</v>
      </c>
      <c r="O22" s="9">
        <f t="shared" si="19"/>
        <v>1</v>
      </c>
      <c r="P22" s="9">
        <f t="shared" si="19"/>
        <v>1</v>
      </c>
      <c r="Q22" s="9">
        <f t="shared" si="19"/>
        <v>1</v>
      </c>
      <c r="R22" s="9">
        <f t="shared" si="19"/>
        <v>1.25</v>
      </c>
      <c r="S22" s="9">
        <f t="shared" si="19"/>
        <v>1.5</v>
      </c>
      <c r="T22" s="9">
        <f t="shared" si="19"/>
        <v>1</v>
      </c>
      <c r="U22" s="9">
        <f t="shared" si="19"/>
        <v>1.25</v>
      </c>
      <c r="V22" s="9">
        <f t="shared" si="19"/>
        <v>1.5</v>
      </c>
    </row>
    <row r="23" spans="9:22">
      <c r="I23" s="7" t="s">
        <v>14</v>
      </c>
      <c r="J23" s="2">
        <v>1</v>
      </c>
      <c r="K23" s="9">
        <f>IF(C4=1,1,IF(C4=2,2/3,IF(C4=3,1/2,IF(C4=4,2/5,IF(C4=5,1/3,IF(C4=6,2/7,IF(C4=7,1/4,IF(C4=8,2/9,2/9))))))))</f>
        <v>0.333333333333333</v>
      </c>
      <c r="L23" s="9">
        <f>IF(C4=1,1,IF(C4=2,1,IF(C4=3,2/3,IF(C4=4,1/2,IF(C4=5,2/5,IF(C4=6,1/3,IF(C4=7,2/7,IF(C4=8,1/4,2/9))))))))</f>
        <v>0.4</v>
      </c>
      <c r="M23" s="9">
        <f>IF(C4=1,1,IF(C4=2,2,IF(C4=3,1,IF(C4=4,2/3,IF(C4=5,1/2,IF(C4=6,2/5,IF(C4=7,1/3,IF(C4=8,2/7,1/4))))))))</f>
        <v>0.5</v>
      </c>
      <c r="N23" s="9">
        <f>IF(E4=1,1,IF(E4=2,2/3,IF(E4=3,1/2,IF(E4=4,2/5,IF(E4=5,1/3,IF(E4=6,2/7,IF(E4=7,1/4,IF(E4=8,2/9,2/9))))))))</f>
        <v>1</v>
      </c>
      <c r="O23" s="9">
        <f>IF(E4=1,1,IF(E4=2,1,IF(E4=3,2/3,IF(E4=4,1/2,IF(E4=5,2/5,IF(E4=6,1/3,IF(E4=7,2/7,IF(E4=8,1/4,2/9))))))))</f>
        <v>1</v>
      </c>
      <c r="P23" s="9">
        <f>IF(E4=1,1,IF(E4=2,2,IF(E4=3,1,IF(E4=4,2/3,IF(E4=5,1/2,IF(E4=6,2/5,IF(E4=7,1/3,IF(E4=8,2/7,1/4))))))))</f>
        <v>1</v>
      </c>
      <c r="Q23">
        <v>1</v>
      </c>
      <c r="R23">
        <v>1</v>
      </c>
      <c r="S23">
        <v>1</v>
      </c>
      <c r="T23">
        <f>IF(G4=1,1,IF(G4=2,1/2,IF(G4=3,1,IF(G4=4,3/2,IF(G4=5,2,IF(G4=6,5/2,IF(G4=7,3,IF(G4=8,7/2,4))))))))</f>
        <v>1</v>
      </c>
      <c r="U23">
        <f>IF(G4=1,1,IF(G4=2,1,IF(G4=3,3/2,IF(G4=4,2,IF(G4=5,5/2,IF(G4=6,3,IF(G4=7,7/2,IF(G4=8,4,9/2))))))))</f>
        <v>1</v>
      </c>
      <c r="V23">
        <f>IF(G4=1,1,IF(G4=2,3/2,IF(G4=3,2,IF(G4=4,5/2,IF(G4=5,3,IF(G4=6,7/2,IF(G4=7,4,IF(G4=8,9/2,9/2))))))))</f>
        <v>1</v>
      </c>
    </row>
    <row r="24" spans="9:22">
      <c r="I24" s="7"/>
      <c r="J24" s="2">
        <v>2</v>
      </c>
      <c r="K24" s="9">
        <f t="shared" ref="K24:K30" si="20">IF(C5=1,1,IF(C5=2,2/3,IF(C5=3,1/2,IF(C5=4,2/5,IF(C5=5,1/3,IF(C5=6,2/7,IF(C5=7,1/4,IF(C5=8,2/9,2/9))))))))</f>
        <v>0.333333333333333</v>
      </c>
      <c r="L24" s="9">
        <f t="shared" ref="L24:L30" si="21">IF(C5=1,1,IF(C5=2,1,IF(C5=3,2/3,IF(C5=4,1/2,IF(C5=5,2/5,IF(C5=6,1/3,IF(C5=7,2/7,IF(C5=8,1/4,2/9))))))))</f>
        <v>0.4</v>
      </c>
      <c r="M24" s="9">
        <f t="shared" ref="M24:M30" si="22">IF(C5=1,1,IF(C5=2,2,IF(C5=3,1,IF(C5=4,2/3,IF(C5=5,1/2,IF(C5=6,2/5,IF(C5=7,1/3,IF(C5=8,2/7,1/4))))))))</f>
        <v>0.5</v>
      </c>
      <c r="N24" s="9">
        <f t="shared" ref="N24:N30" si="23">IF(E5=1,1,IF(E5=2,2/3,IF(E5=3,1/2,IF(E5=4,2/5,IF(E5=5,1/3,IF(E5=6,2/7,IF(E5=7,1/4,IF(E5=8,2/9,2/9))))))))</f>
        <v>1</v>
      </c>
      <c r="O24" s="9">
        <f t="shared" ref="O24:O30" si="24">IF(E5=1,1,IF(E5=2,1,IF(E5=3,2/3,IF(E5=4,1/2,IF(E5=5,2/5,IF(E5=6,1/3,IF(E5=7,2/7,IF(E5=8,1/4,2/9))))))))</f>
        <v>1</v>
      </c>
      <c r="P24" s="9">
        <f t="shared" ref="P24:P30" si="25">IF(E5=1,1,IF(E5=2,2,IF(E5=3,1,IF(E5=4,2/3,IF(E5=5,1/2,IF(E5=6,2/5,IF(E5=7,1/3,IF(E5=8,2/7,1/4))))))))</f>
        <v>1</v>
      </c>
      <c r="Q24">
        <v>1</v>
      </c>
      <c r="R24">
        <v>1</v>
      </c>
      <c r="S24">
        <v>1</v>
      </c>
      <c r="T24">
        <f t="shared" ref="T24:T30" si="26">IF(G5=1,1,IF(G5=2,1/2,IF(G5=3,1,IF(G5=4,3/2,IF(G5=5,2,IF(G5=6,5/2,IF(G5=7,3,IF(G5=8,7/2,4))))))))</f>
        <v>1</v>
      </c>
      <c r="U24">
        <f t="shared" ref="U24:U30" si="27">IF(G5=1,1,IF(G5=2,1,IF(G5=3,3/2,IF(G5=4,2,IF(G5=5,5/2,IF(G5=6,3,IF(G5=7,7/2,IF(G5=8,4,9/2))))))))</f>
        <v>1</v>
      </c>
      <c r="V24">
        <f t="shared" ref="V24:V30" si="28">IF(G5=1,1,IF(G5=2,3/2,IF(G5=3,2,IF(G5=4,5/2,IF(G5=5,3,IF(G5=6,7/2,IF(G5=7,4,IF(G5=8,9/2,9/2))))))))</f>
        <v>1</v>
      </c>
    </row>
    <row r="25" spans="9:22">
      <c r="I25" s="7"/>
      <c r="J25" s="2">
        <v>3</v>
      </c>
      <c r="K25" s="9">
        <f t="shared" si="20"/>
        <v>0.5</v>
      </c>
      <c r="L25" s="9">
        <f t="shared" si="21"/>
        <v>0.666666666666667</v>
      </c>
      <c r="M25" s="9">
        <f t="shared" si="22"/>
        <v>1</v>
      </c>
      <c r="N25" s="9">
        <f t="shared" si="23"/>
        <v>0.5</v>
      </c>
      <c r="O25" s="9">
        <f t="shared" si="24"/>
        <v>0.666666666666667</v>
      </c>
      <c r="P25" s="9">
        <f t="shared" si="25"/>
        <v>1</v>
      </c>
      <c r="Q25">
        <v>1</v>
      </c>
      <c r="R25">
        <v>1</v>
      </c>
      <c r="S25">
        <v>1</v>
      </c>
      <c r="T25">
        <f t="shared" si="26"/>
        <v>1</v>
      </c>
      <c r="U25">
        <f t="shared" si="27"/>
        <v>1</v>
      </c>
      <c r="V25">
        <f t="shared" si="28"/>
        <v>1</v>
      </c>
    </row>
    <row r="26" spans="9:22">
      <c r="I26" s="7"/>
      <c r="J26" s="2">
        <v>4</v>
      </c>
      <c r="K26" s="9">
        <f t="shared" si="20"/>
        <v>1</v>
      </c>
      <c r="L26" s="9">
        <f t="shared" si="21"/>
        <v>1</v>
      </c>
      <c r="M26" s="9">
        <f t="shared" si="22"/>
        <v>1</v>
      </c>
      <c r="N26" s="9">
        <f t="shared" si="23"/>
        <v>1</v>
      </c>
      <c r="O26" s="9">
        <f t="shared" si="24"/>
        <v>1</v>
      </c>
      <c r="P26" s="9">
        <f t="shared" si="25"/>
        <v>1</v>
      </c>
      <c r="Q26">
        <v>1</v>
      </c>
      <c r="R26">
        <v>1</v>
      </c>
      <c r="S26">
        <v>1</v>
      </c>
      <c r="T26">
        <f t="shared" si="26"/>
        <v>1</v>
      </c>
      <c r="U26">
        <f t="shared" si="27"/>
        <v>1</v>
      </c>
      <c r="V26">
        <f t="shared" si="28"/>
        <v>1</v>
      </c>
    </row>
    <row r="27" spans="9:22">
      <c r="I27" s="7"/>
      <c r="J27" s="2">
        <v>5</v>
      </c>
      <c r="K27" s="9">
        <f t="shared" si="20"/>
        <v>0.5</v>
      </c>
      <c r="L27" s="9">
        <f t="shared" si="21"/>
        <v>0.666666666666667</v>
      </c>
      <c r="M27" s="9">
        <f t="shared" si="22"/>
        <v>1</v>
      </c>
      <c r="N27" s="9">
        <f t="shared" si="23"/>
        <v>0.5</v>
      </c>
      <c r="O27" s="9">
        <f t="shared" si="24"/>
        <v>0.666666666666667</v>
      </c>
      <c r="P27" s="9">
        <f t="shared" si="25"/>
        <v>1</v>
      </c>
      <c r="Q27">
        <v>1</v>
      </c>
      <c r="R27">
        <v>1</v>
      </c>
      <c r="S27">
        <v>1</v>
      </c>
      <c r="T27">
        <f t="shared" si="26"/>
        <v>1</v>
      </c>
      <c r="U27">
        <f t="shared" si="27"/>
        <v>1</v>
      </c>
      <c r="V27">
        <f t="shared" si="28"/>
        <v>1</v>
      </c>
    </row>
    <row r="28" spans="9:22">
      <c r="I28" s="7"/>
      <c r="J28" s="2">
        <v>6</v>
      </c>
      <c r="K28" s="9">
        <f t="shared" si="20"/>
        <v>1</v>
      </c>
      <c r="L28" s="9">
        <f t="shared" si="21"/>
        <v>1</v>
      </c>
      <c r="M28" s="9">
        <f t="shared" si="22"/>
        <v>1</v>
      </c>
      <c r="N28" s="9">
        <f t="shared" si="23"/>
        <v>1</v>
      </c>
      <c r="O28" s="9">
        <f t="shared" si="24"/>
        <v>1</v>
      </c>
      <c r="P28" s="9">
        <f t="shared" si="25"/>
        <v>1</v>
      </c>
      <c r="Q28">
        <v>1</v>
      </c>
      <c r="R28">
        <v>1</v>
      </c>
      <c r="S28">
        <v>1</v>
      </c>
      <c r="T28">
        <f t="shared" si="26"/>
        <v>1</v>
      </c>
      <c r="U28">
        <f t="shared" si="27"/>
        <v>1</v>
      </c>
      <c r="V28">
        <f t="shared" si="28"/>
        <v>1</v>
      </c>
    </row>
    <row r="29" spans="9:22">
      <c r="I29" s="7"/>
      <c r="J29" s="2">
        <v>7</v>
      </c>
      <c r="K29" s="9">
        <f t="shared" si="20"/>
        <v>1</v>
      </c>
      <c r="L29" s="9">
        <f t="shared" si="21"/>
        <v>1</v>
      </c>
      <c r="M29" s="9">
        <f t="shared" si="22"/>
        <v>1</v>
      </c>
      <c r="N29" s="9">
        <f t="shared" si="23"/>
        <v>0.5</v>
      </c>
      <c r="O29" s="9">
        <f t="shared" si="24"/>
        <v>0.666666666666667</v>
      </c>
      <c r="P29" s="9">
        <f t="shared" si="25"/>
        <v>1</v>
      </c>
      <c r="Q29">
        <v>1</v>
      </c>
      <c r="R29">
        <v>1</v>
      </c>
      <c r="S29">
        <v>1</v>
      </c>
      <c r="T29">
        <f t="shared" si="26"/>
        <v>1</v>
      </c>
      <c r="U29">
        <f t="shared" si="27"/>
        <v>1</v>
      </c>
      <c r="V29">
        <f t="shared" si="28"/>
        <v>1</v>
      </c>
    </row>
    <row r="30" spans="9:22">
      <c r="I30" s="7"/>
      <c r="J30" s="2">
        <v>8</v>
      </c>
      <c r="K30" s="9">
        <f t="shared" si="20"/>
        <v>0.333333333333333</v>
      </c>
      <c r="L30" s="9">
        <f t="shared" si="21"/>
        <v>0.4</v>
      </c>
      <c r="M30" s="9">
        <f t="shared" si="22"/>
        <v>0.5</v>
      </c>
      <c r="N30" s="9">
        <f t="shared" si="23"/>
        <v>0.5</v>
      </c>
      <c r="O30" s="9">
        <f t="shared" si="24"/>
        <v>0.666666666666667</v>
      </c>
      <c r="P30" s="9">
        <f t="shared" si="25"/>
        <v>1</v>
      </c>
      <c r="Q30">
        <v>1</v>
      </c>
      <c r="R30">
        <v>1</v>
      </c>
      <c r="S30">
        <v>1</v>
      </c>
      <c r="T30">
        <f t="shared" si="26"/>
        <v>1</v>
      </c>
      <c r="U30">
        <f t="shared" si="27"/>
        <v>1</v>
      </c>
      <c r="V30">
        <f t="shared" si="28"/>
        <v>1</v>
      </c>
    </row>
    <row r="31" spans="9:22">
      <c r="I31" s="7"/>
      <c r="J31" s="2" t="s">
        <v>59</v>
      </c>
      <c r="K31" s="9">
        <f>AVERAGE(K23:K30)</f>
        <v>0.625</v>
      </c>
      <c r="L31" s="9">
        <f t="shared" ref="L31:V31" si="29">AVERAGE(L23:L30)</f>
        <v>0.691666666666667</v>
      </c>
      <c r="M31" s="9">
        <f t="shared" si="29"/>
        <v>0.8125</v>
      </c>
      <c r="N31" s="9">
        <f t="shared" si="29"/>
        <v>0.75</v>
      </c>
      <c r="O31" s="9">
        <f t="shared" si="29"/>
        <v>0.833333333333333</v>
      </c>
      <c r="P31" s="9">
        <f t="shared" si="29"/>
        <v>1</v>
      </c>
      <c r="Q31" s="9">
        <f t="shared" si="29"/>
        <v>1</v>
      </c>
      <c r="R31" s="9">
        <f t="shared" si="29"/>
        <v>1</v>
      </c>
      <c r="S31" s="9">
        <f t="shared" si="29"/>
        <v>1</v>
      </c>
      <c r="T31" s="9">
        <f t="shared" si="29"/>
        <v>1</v>
      </c>
      <c r="U31" s="9">
        <f t="shared" si="29"/>
        <v>1</v>
      </c>
      <c r="V31" s="9">
        <f t="shared" si="29"/>
        <v>1</v>
      </c>
    </row>
    <row r="32" spans="9:22">
      <c r="I32" s="7" t="s">
        <v>15</v>
      </c>
      <c r="J32" s="2">
        <v>1</v>
      </c>
      <c r="K32" s="9">
        <f>IF(D4=1,1,IF(D4=2,2/3,IF(D4=3,1/2,IF(D4=4,2/5,IF(D4=5,1/3,IF(D4=6,2/7,IF(D4=7,1/4,IF(D4=8,2/9,2/9))))))))</f>
        <v>1</v>
      </c>
      <c r="L32" s="9">
        <f>IF(D4=1,1,IF(D4=2,1,IF(D4=3,2/3,IF(D4=4,1/2,IF(D4=5,2/5,IF(D4=6,1/3,IF(D4=7,2/7,IF(D4=8,1/4,2/9))))))))</f>
        <v>1</v>
      </c>
      <c r="M32" s="9">
        <f>IF(D4=1,1,IF(D4=2,2,IF(D4=3,1,IF(D4=4,2/3,IF(D4=5,1/2,IF(D4=6,2/5,IF(D4=7,1/3,IF(D4=8,2/7,1/4))))))))</f>
        <v>1</v>
      </c>
      <c r="N32" s="9">
        <f>IF(F4=1,1,IF(F4=2,2/3,IF(F4=3,1/2,IF(F4=4,2/5,IF(F4=5,1/3,IF(F4=6,2/7,IF(F4=7,1/4,IF(F4=8,2/9,2/9))))))))</f>
        <v>1</v>
      </c>
      <c r="O32" s="9">
        <f>IF(F4=1,1,IF(F4=2,1,IF(F4=3,2/3,IF(F4=4,1/2,IF(F4=5,2/5,IF(F4=6,1/3,IF(F4=7,2/7,IF(F4=8,1/4,2/9))))))))</f>
        <v>1</v>
      </c>
      <c r="P32" s="9">
        <f>IF(F4=1,1,IF(F4=2,2,IF(F4=3,1,IF(F4=4,2/3,IF(F4=5,1/2,IF(F4=6,2/5,IF(F4=7,1/3,IF(F4=8,2/7,1/4))))))))</f>
        <v>1</v>
      </c>
      <c r="Q32" s="9">
        <f>IF(G4=1,1,IF(G4=2,2/3,IF(G4=3,1/2,IF(G4=4,2/5,IF(G4=5,1/3,IF(G4=6,2/7,IF(G4=7,1/4,IF(G4=8,2/9,2/9))))))))</f>
        <v>1</v>
      </c>
      <c r="R32" s="9">
        <f>IF(G4=1,1,IF(G4=2,1,IF(G4=3,2/3,IF(G4=4,1/2,IF(G4=5,2/5,IF(G4=6,1/3,IF(G4=7,2/7,IF(G4=8,1/4,2/9))))))))</f>
        <v>1</v>
      </c>
      <c r="S32" s="9">
        <f>IF(G4=1,1,IF(G4=2,2,IF(G4=3,1,IF(G4=4,2/3,IF(G4=5,1/2,IF(G4=6,2/5,IF(G4=7,1/3,IF(G4=8,2/7,1/4))))))))</f>
        <v>1</v>
      </c>
      <c r="T32">
        <v>1</v>
      </c>
      <c r="U32">
        <v>1</v>
      </c>
      <c r="V32">
        <v>1</v>
      </c>
    </row>
    <row r="33" spans="9:22">
      <c r="I33" s="7"/>
      <c r="J33" s="2">
        <v>2</v>
      </c>
      <c r="K33" s="9">
        <f t="shared" ref="K33:K39" si="30">IF(D5=1,1,IF(D5=2,2/3,IF(D5=3,1/2,IF(D5=4,2/5,IF(D5=5,1/3,IF(D5=6,2/7,IF(D5=7,1/4,IF(D5=8,2/9,2/9))))))))</f>
        <v>0.5</v>
      </c>
      <c r="L33" s="9">
        <f t="shared" ref="L33:L39" si="31">IF(D5=1,1,IF(D5=2,1,IF(D5=3,2/3,IF(D5=4,1/2,IF(D5=5,2/5,IF(D5=6,1/3,IF(D5=7,2/7,IF(D5=8,1/4,2/9))))))))</f>
        <v>0.666666666666667</v>
      </c>
      <c r="M33" s="9">
        <f t="shared" ref="M33:M39" si="32">IF(D5=1,1,IF(D5=2,2,IF(D5=3,1,IF(D5=4,2/3,IF(D5=5,1/2,IF(D5=6,2/5,IF(D5=7,1/3,IF(D5=8,2/7,1/4))))))))</f>
        <v>1</v>
      </c>
      <c r="N33" s="9">
        <f t="shared" ref="N33:N39" si="33">IF(F5=1,1,IF(F5=2,2/3,IF(F5=3,1/2,IF(F5=4,2/5,IF(F5=5,1/3,IF(F5=6,2/7,IF(F5=7,1/4,IF(F5=8,2/9,2/9))))))))</f>
        <v>0.5</v>
      </c>
      <c r="O33" s="9">
        <f t="shared" ref="O33:O39" si="34">IF(F5=1,1,IF(F5=2,1,IF(F5=3,2/3,IF(F5=4,1/2,IF(F5=5,2/5,IF(F5=6,1/3,IF(F5=7,2/7,IF(F5=8,1/4,2/9))))))))</f>
        <v>0.666666666666667</v>
      </c>
      <c r="P33" s="9">
        <f t="shared" ref="P33:P39" si="35">IF(F5=1,1,IF(F5=2,2,IF(F5=3,1,IF(F5=4,2/3,IF(F5=5,1/2,IF(F5=6,2/5,IF(F5=7,1/3,IF(F5=8,2/7,1/4))))))))</f>
        <v>1</v>
      </c>
      <c r="Q33" s="9">
        <f t="shared" ref="Q33:Q39" si="36">IF(G5=1,1,IF(G5=2,2/3,IF(G5=3,1/2,IF(G5=4,2/5,IF(G5=5,1/3,IF(G5=6,2/7,IF(G5=7,1/4,IF(G5=8,2/9,2/9))))))))</f>
        <v>1</v>
      </c>
      <c r="R33" s="9">
        <f t="shared" ref="R33:R39" si="37">IF(G5=1,1,IF(G5=2,1,IF(G5=3,2/3,IF(G5=4,1/2,IF(G5=5,2/5,IF(G5=6,1/3,IF(G5=7,2/7,IF(G5=8,1/4,2/9))))))))</f>
        <v>1</v>
      </c>
      <c r="S33" s="9">
        <f t="shared" ref="S33:S39" si="38">IF(G5=1,1,IF(G5=2,2,IF(G5=3,1,IF(G5=4,2/3,IF(G5=5,1/2,IF(G5=6,2/5,IF(G5=7,1/3,IF(G5=8,2/7,1/4))))))))</f>
        <v>1</v>
      </c>
      <c r="T33">
        <v>1</v>
      </c>
      <c r="U33">
        <v>1</v>
      </c>
      <c r="V33">
        <v>1</v>
      </c>
    </row>
    <row r="34" spans="9:22">
      <c r="I34" s="7"/>
      <c r="J34" s="2">
        <v>3</v>
      </c>
      <c r="K34" s="9">
        <f t="shared" si="30"/>
        <v>0.666666666666667</v>
      </c>
      <c r="L34" s="9">
        <f t="shared" si="31"/>
        <v>1</v>
      </c>
      <c r="M34" s="9">
        <f t="shared" si="32"/>
        <v>2</v>
      </c>
      <c r="N34" s="9">
        <f t="shared" si="33"/>
        <v>1</v>
      </c>
      <c r="O34" s="9">
        <f t="shared" si="34"/>
        <v>1</v>
      </c>
      <c r="P34" s="9">
        <f t="shared" si="35"/>
        <v>1</v>
      </c>
      <c r="Q34" s="9">
        <f t="shared" si="36"/>
        <v>1</v>
      </c>
      <c r="R34" s="9">
        <f t="shared" si="37"/>
        <v>1</v>
      </c>
      <c r="S34" s="9">
        <f t="shared" si="38"/>
        <v>1</v>
      </c>
      <c r="T34">
        <v>1</v>
      </c>
      <c r="U34">
        <v>1</v>
      </c>
      <c r="V34">
        <v>1</v>
      </c>
    </row>
    <row r="35" spans="9:22">
      <c r="I35" s="7"/>
      <c r="J35" s="2">
        <v>4</v>
      </c>
      <c r="K35" s="9">
        <f t="shared" si="30"/>
        <v>0.5</v>
      </c>
      <c r="L35" s="9">
        <f t="shared" si="31"/>
        <v>0.666666666666667</v>
      </c>
      <c r="M35" s="9">
        <f t="shared" si="32"/>
        <v>1</v>
      </c>
      <c r="N35" s="9">
        <f t="shared" si="33"/>
        <v>1</v>
      </c>
      <c r="O35" s="9">
        <f t="shared" si="34"/>
        <v>1</v>
      </c>
      <c r="P35" s="9">
        <f t="shared" si="35"/>
        <v>1</v>
      </c>
      <c r="Q35" s="9">
        <f t="shared" si="36"/>
        <v>1</v>
      </c>
      <c r="R35" s="9">
        <f t="shared" si="37"/>
        <v>1</v>
      </c>
      <c r="S35" s="9">
        <f t="shared" si="38"/>
        <v>1</v>
      </c>
      <c r="T35">
        <v>1</v>
      </c>
      <c r="U35">
        <v>1</v>
      </c>
      <c r="V35">
        <v>1</v>
      </c>
    </row>
    <row r="36" spans="9:22">
      <c r="I36" s="7"/>
      <c r="J36" s="2">
        <v>5</v>
      </c>
      <c r="K36" s="9">
        <f t="shared" si="30"/>
        <v>1</v>
      </c>
      <c r="L36" s="9">
        <f t="shared" si="31"/>
        <v>1</v>
      </c>
      <c r="M36" s="9">
        <f t="shared" si="32"/>
        <v>1</v>
      </c>
      <c r="N36" s="9">
        <f t="shared" si="33"/>
        <v>0.5</v>
      </c>
      <c r="O36" s="9">
        <f t="shared" si="34"/>
        <v>0.666666666666667</v>
      </c>
      <c r="P36" s="9">
        <f t="shared" si="35"/>
        <v>1</v>
      </c>
      <c r="Q36" s="9">
        <f t="shared" si="36"/>
        <v>1</v>
      </c>
      <c r="R36" s="9">
        <f t="shared" si="37"/>
        <v>1</v>
      </c>
      <c r="S36" s="9">
        <f t="shared" si="38"/>
        <v>1</v>
      </c>
      <c r="T36">
        <v>1</v>
      </c>
      <c r="U36">
        <v>1</v>
      </c>
      <c r="V36">
        <v>1</v>
      </c>
    </row>
    <row r="37" spans="9:22">
      <c r="I37" s="7"/>
      <c r="J37" s="2">
        <v>6</v>
      </c>
      <c r="K37" s="9">
        <f t="shared" si="30"/>
        <v>0.5</v>
      </c>
      <c r="L37" s="9">
        <f t="shared" si="31"/>
        <v>0.666666666666667</v>
      </c>
      <c r="M37" s="9">
        <f t="shared" si="32"/>
        <v>1</v>
      </c>
      <c r="N37" s="9">
        <f t="shared" si="33"/>
        <v>0.5</v>
      </c>
      <c r="O37" s="9">
        <f t="shared" si="34"/>
        <v>0.666666666666667</v>
      </c>
      <c r="P37" s="9">
        <f t="shared" si="35"/>
        <v>1</v>
      </c>
      <c r="Q37" s="9">
        <f t="shared" si="36"/>
        <v>1</v>
      </c>
      <c r="R37" s="9">
        <f t="shared" si="37"/>
        <v>1</v>
      </c>
      <c r="S37" s="9">
        <f t="shared" si="38"/>
        <v>1</v>
      </c>
      <c r="T37">
        <v>1</v>
      </c>
      <c r="U37">
        <v>1</v>
      </c>
      <c r="V37">
        <v>1</v>
      </c>
    </row>
    <row r="38" spans="9:22">
      <c r="I38" s="7"/>
      <c r="J38" s="2">
        <v>7</v>
      </c>
      <c r="K38" s="9">
        <f t="shared" si="30"/>
        <v>0.666666666666667</v>
      </c>
      <c r="L38" s="9">
        <f t="shared" si="31"/>
        <v>1</v>
      </c>
      <c r="M38" s="9">
        <f t="shared" si="32"/>
        <v>2</v>
      </c>
      <c r="N38" s="9">
        <f t="shared" si="33"/>
        <v>1</v>
      </c>
      <c r="O38" s="9">
        <f t="shared" si="34"/>
        <v>1</v>
      </c>
      <c r="P38" s="9">
        <f t="shared" si="35"/>
        <v>1</v>
      </c>
      <c r="Q38" s="9">
        <f t="shared" si="36"/>
        <v>1</v>
      </c>
      <c r="R38" s="9">
        <f t="shared" si="37"/>
        <v>1</v>
      </c>
      <c r="S38" s="9">
        <f t="shared" si="38"/>
        <v>1</v>
      </c>
      <c r="T38">
        <v>1</v>
      </c>
      <c r="U38">
        <v>1</v>
      </c>
      <c r="V38">
        <v>1</v>
      </c>
    </row>
    <row r="39" spans="9:22">
      <c r="I39" s="7"/>
      <c r="J39" s="2">
        <v>8</v>
      </c>
      <c r="K39" s="9">
        <f t="shared" si="30"/>
        <v>1</v>
      </c>
      <c r="L39" s="9">
        <f t="shared" si="31"/>
        <v>1</v>
      </c>
      <c r="M39" s="9">
        <f t="shared" si="32"/>
        <v>1</v>
      </c>
      <c r="N39" s="9">
        <f t="shared" si="33"/>
        <v>0.5</v>
      </c>
      <c r="O39" s="9">
        <f t="shared" si="34"/>
        <v>0.666666666666667</v>
      </c>
      <c r="P39" s="9">
        <f t="shared" si="35"/>
        <v>1</v>
      </c>
      <c r="Q39" s="9">
        <f t="shared" si="36"/>
        <v>1</v>
      </c>
      <c r="R39" s="9">
        <f t="shared" si="37"/>
        <v>1</v>
      </c>
      <c r="S39" s="9">
        <f t="shared" si="38"/>
        <v>1</v>
      </c>
      <c r="T39">
        <v>1</v>
      </c>
      <c r="U39">
        <v>1</v>
      </c>
      <c r="V39">
        <v>1</v>
      </c>
    </row>
    <row r="40" spans="10:22">
      <c r="J40" s="2" t="s">
        <v>59</v>
      </c>
      <c r="K40" s="9">
        <f>AVERAGE(K32:K39)</f>
        <v>0.729166666666667</v>
      </c>
      <c r="L40" s="9">
        <f t="shared" ref="L40:V40" si="39">AVERAGE(L32:L39)</f>
        <v>0.875</v>
      </c>
      <c r="M40" s="9">
        <f t="shared" si="39"/>
        <v>1.25</v>
      </c>
      <c r="N40" s="9">
        <f t="shared" si="39"/>
        <v>0.75</v>
      </c>
      <c r="O40" s="9">
        <f t="shared" si="39"/>
        <v>0.833333333333333</v>
      </c>
      <c r="P40" s="9">
        <f t="shared" si="39"/>
        <v>1</v>
      </c>
      <c r="Q40" s="9">
        <f t="shared" si="39"/>
        <v>1</v>
      </c>
      <c r="R40" s="9">
        <f t="shared" si="39"/>
        <v>1</v>
      </c>
      <c r="S40" s="9">
        <f t="shared" si="39"/>
        <v>1</v>
      </c>
      <c r="T40" s="9">
        <f t="shared" si="39"/>
        <v>1</v>
      </c>
      <c r="U40" s="9">
        <f t="shared" si="39"/>
        <v>1</v>
      </c>
      <c r="V40" s="9">
        <f t="shared" si="39"/>
        <v>1</v>
      </c>
    </row>
    <row r="42" spans="27:35">
      <c r="AA42" s="10" t="s">
        <v>60</v>
      </c>
      <c r="AB42" s="10"/>
      <c r="AC42" s="10"/>
      <c r="AD42" s="10"/>
      <c r="AE42" s="10"/>
      <c r="AF42" s="10"/>
      <c r="AG42" s="10"/>
      <c r="AH42" s="10"/>
      <c r="AI42" s="10"/>
    </row>
    <row r="43" spans="9:35">
      <c r="I43" s="10" t="s">
        <v>61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9:22"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26:36">
      <c r="Z45" s="7" t="s">
        <v>55</v>
      </c>
      <c r="AA45" s="7"/>
      <c r="AB45" s="8"/>
      <c r="AC45" s="8"/>
      <c r="AD45" s="8"/>
      <c r="AE45" s="8"/>
      <c r="AF45" s="8"/>
      <c r="AG45" s="8"/>
      <c r="AH45" s="8"/>
      <c r="AI45" s="8"/>
      <c r="AJ45" s="8"/>
    </row>
    <row r="46" spans="9:36">
      <c r="I46" s="8" t="s">
        <v>55</v>
      </c>
      <c r="J46" s="8"/>
      <c r="K46" s="8" t="s">
        <v>5</v>
      </c>
      <c r="L46" s="8"/>
      <c r="M46" s="8"/>
      <c r="N46" s="8" t="s">
        <v>13</v>
      </c>
      <c r="O46" s="8"/>
      <c r="P46" s="8"/>
      <c r="Q46" s="8" t="s">
        <v>14</v>
      </c>
      <c r="R46" s="8"/>
      <c r="S46" s="8"/>
      <c r="T46" s="8" t="s">
        <v>15</v>
      </c>
      <c r="U46" s="8"/>
      <c r="V46" s="8"/>
      <c r="Z46" s="7"/>
      <c r="AA46" s="7"/>
      <c r="AB46" s="8"/>
      <c r="AC46" s="8"/>
      <c r="AD46" s="8"/>
      <c r="AE46" s="8"/>
      <c r="AF46" s="8"/>
      <c r="AG46" s="8"/>
      <c r="AH46" s="8"/>
      <c r="AI46" s="8"/>
      <c r="AJ46" s="8"/>
    </row>
    <row r="47" spans="9:36">
      <c r="I47" s="8"/>
      <c r="J47" s="8"/>
      <c r="K47" s="8" t="s">
        <v>56</v>
      </c>
      <c r="L47" s="8" t="s">
        <v>57</v>
      </c>
      <c r="M47" s="8" t="s">
        <v>58</v>
      </c>
      <c r="N47" s="8" t="s">
        <v>56</v>
      </c>
      <c r="O47" s="8" t="s">
        <v>57</v>
      </c>
      <c r="P47" s="8" t="s">
        <v>58</v>
      </c>
      <c r="Q47" s="8" t="s">
        <v>56</v>
      </c>
      <c r="R47" s="8" t="s">
        <v>57</v>
      </c>
      <c r="S47" s="8" t="s">
        <v>58</v>
      </c>
      <c r="T47" s="8" t="s">
        <v>56</v>
      </c>
      <c r="U47" s="8" t="s">
        <v>57</v>
      </c>
      <c r="V47" s="8" t="s">
        <v>58</v>
      </c>
      <c r="Z47" s="7"/>
      <c r="AA47" s="7"/>
      <c r="AB47" s="8" t="s">
        <v>56</v>
      </c>
      <c r="AC47" s="8" t="s">
        <v>57</v>
      </c>
      <c r="AD47" s="8" t="s">
        <v>58</v>
      </c>
      <c r="AE47" s="8" t="s">
        <v>56</v>
      </c>
      <c r="AF47" s="8" t="s">
        <v>57</v>
      </c>
      <c r="AG47" s="8" t="s">
        <v>58</v>
      </c>
      <c r="AH47" s="8" t="s">
        <v>56</v>
      </c>
      <c r="AI47" s="8" t="s">
        <v>57</v>
      </c>
      <c r="AJ47" s="8" t="s">
        <v>58</v>
      </c>
    </row>
    <row r="48" spans="9:36">
      <c r="I48" s="8" t="s">
        <v>5</v>
      </c>
      <c r="J48" s="8"/>
      <c r="K48" s="9">
        <v>1</v>
      </c>
      <c r="L48" s="9">
        <v>1</v>
      </c>
      <c r="M48" s="9">
        <v>1</v>
      </c>
      <c r="N48" s="9">
        <v>1.1875</v>
      </c>
      <c r="O48" s="9">
        <v>1.6875</v>
      </c>
      <c r="P48" s="9">
        <v>2.1875</v>
      </c>
      <c r="Q48" s="9">
        <v>1.25</v>
      </c>
      <c r="R48" s="9">
        <v>1.5625</v>
      </c>
      <c r="S48" s="9">
        <v>1.875</v>
      </c>
      <c r="T48" s="9">
        <v>0.875</v>
      </c>
      <c r="U48" s="9">
        <v>1.1875</v>
      </c>
      <c r="V48" s="9">
        <v>1.5</v>
      </c>
      <c r="Z48" s="8" t="s">
        <v>5</v>
      </c>
      <c r="AA48" s="8"/>
      <c r="AB48" s="9">
        <f>K48+N48+Q48+T48</f>
        <v>4.3125</v>
      </c>
      <c r="AC48" s="9">
        <f>L48+O48+R48+U48</f>
        <v>5.4375</v>
      </c>
      <c r="AD48" s="9">
        <f>M48+P48+S48+V48</f>
        <v>6.5625</v>
      </c>
      <c r="AE48" s="9">
        <f>SUM(AB48:AB51)</f>
        <v>14.6458333333333</v>
      </c>
      <c r="AF48" s="9">
        <f>SUM(AC48:AC51)</f>
        <v>16.8125</v>
      </c>
      <c r="AG48" s="9">
        <f>SUM(AD48:AD51)</f>
        <v>19.625</v>
      </c>
      <c r="AH48" s="9">
        <f>1/AG48</f>
        <v>0.0509554140127389</v>
      </c>
      <c r="AI48" s="9">
        <f>1/AF48</f>
        <v>0.0594795539033457</v>
      </c>
      <c r="AJ48" s="9">
        <f>1/AE48</f>
        <v>0.0682788051209104</v>
      </c>
    </row>
    <row r="49" spans="9:30">
      <c r="I49" s="8" t="s">
        <v>13</v>
      </c>
      <c r="J49" s="8"/>
      <c r="K49" s="9">
        <v>0.479166666666667</v>
      </c>
      <c r="L49" s="9">
        <v>0.641666666666667</v>
      </c>
      <c r="M49" s="9">
        <v>1</v>
      </c>
      <c r="N49" s="9">
        <v>1</v>
      </c>
      <c r="O49" s="9">
        <v>1</v>
      </c>
      <c r="P49" s="9">
        <v>1</v>
      </c>
      <c r="Q49" s="9">
        <v>1</v>
      </c>
      <c r="R49" s="9">
        <v>1.25</v>
      </c>
      <c r="S49" s="9">
        <v>1.5</v>
      </c>
      <c r="T49" s="9">
        <v>1</v>
      </c>
      <c r="U49" s="9">
        <v>1.25</v>
      </c>
      <c r="V49" s="9">
        <v>1.5</v>
      </c>
      <c r="Z49" s="8" t="s">
        <v>13</v>
      </c>
      <c r="AA49" s="8"/>
      <c r="AB49" s="9">
        <f>K49+N49+Q49+T49</f>
        <v>3.47916666666667</v>
      </c>
      <c r="AC49" s="9">
        <f>L49+O49+R49+U49</f>
        <v>4.14166666666667</v>
      </c>
      <c r="AD49" s="9">
        <f>M49+P49+S49+V49</f>
        <v>5</v>
      </c>
    </row>
    <row r="50" spans="9:30">
      <c r="I50" s="8" t="s">
        <v>14</v>
      </c>
      <c r="J50" s="8"/>
      <c r="K50" s="9">
        <v>0.625</v>
      </c>
      <c r="L50" s="9">
        <v>0.691666666666667</v>
      </c>
      <c r="M50" s="9">
        <v>0.8125</v>
      </c>
      <c r="N50" s="9">
        <v>0.75</v>
      </c>
      <c r="O50" s="9">
        <v>0.833333333333333</v>
      </c>
      <c r="P50" s="9">
        <v>1</v>
      </c>
      <c r="Q50" s="9">
        <v>1</v>
      </c>
      <c r="R50" s="9">
        <v>1</v>
      </c>
      <c r="S50" s="9">
        <v>1</v>
      </c>
      <c r="T50" s="9">
        <v>1</v>
      </c>
      <c r="U50" s="9">
        <v>1</v>
      </c>
      <c r="V50" s="9">
        <v>1</v>
      </c>
      <c r="Z50" s="8" t="s">
        <v>14</v>
      </c>
      <c r="AA50" s="8"/>
      <c r="AB50" s="9">
        <f>K50+N50+Q50+T50</f>
        <v>3.375</v>
      </c>
      <c r="AC50" s="9">
        <f>L50+O50+R50+U50</f>
        <v>3.525</v>
      </c>
      <c r="AD50" s="9">
        <f>M50+P50+S50+V50</f>
        <v>3.8125</v>
      </c>
    </row>
    <row r="51" spans="9:30">
      <c r="I51" s="8" t="s">
        <v>15</v>
      </c>
      <c r="J51" s="8"/>
      <c r="K51" s="9">
        <v>0.729166666666667</v>
      </c>
      <c r="L51" s="9">
        <v>0.875</v>
      </c>
      <c r="M51" s="9">
        <v>1.25</v>
      </c>
      <c r="N51" s="9">
        <v>0.75</v>
      </c>
      <c r="O51" s="9">
        <v>0.833333333333333</v>
      </c>
      <c r="P51" s="9">
        <v>1</v>
      </c>
      <c r="Q51" s="9">
        <v>1</v>
      </c>
      <c r="R51" s="9">
        <v>1</v>
      </c>
      <c r="S51" s="9">
        <v>1</v>
      </c>
      <c r="T51" s="9">
        <v>1</v>
      </c>
      <c r="U51" s="9">
        <v>1</v>
      </c>
      <c r="V51" s="9">
        <v>1</v>
      </c>
      <c r="Z51" s="8" t="s">
        <v>15</v>
      </c>
      <c r="AA51" s="8"/>
      <c r="AB51" s="9">
        <f>K51+N51+Q51+T51</f>
        <v>3.47916666666667</v>
      </c>
      <c r="AC51" s="9">
        <f>L51+O51+R51+U51</f>
        <v>3.70833333333333</v>
      </c>
      <c r="AD51" s="9">
        <f>M51+P51+S51+V51</f>
        <v>4.25</v>
      </c>
    </row>
    <row r="54" spans="9:35">
      <c r="I54" s="10" t="s">
        <v>62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AA54" s="10" t="s">
        <v>63</v>
      </c>
      <c r="AB54" s="10"/>
      <c r="AC54" s="10"/>
      <c r="AD54" s="10"/>
      <c r="AE54" s="10"/>
      <c r="AF54" s="10"/>
      <c r="AG54" s="10"/>
      <c r="AH54" s="10"/>
      <c r="AI54" s="10"/>
    </row>
    <row r="55" spans="9:35"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7" spans="9:30">
      <c r="I57" s="8" t="s">
        <v>64</v>
      </c>
      <c r="J57" s="8"/>
      <c r="K57" s="8" t="s">
        <v>65</v>
      </c>
      <c r="L57" s="8" t="s">
        <v>66</v>
      </c>
      <c r="M57" s="8" t="s">
        <v>67</v>
      </c>
      <c r="N57" s="8" t="s">
        <v>68</v>
      </c>
      <c r="O57" s="8" t="s">
        <v>69</v>
      </c>
      <c r="P57" s="8" t="s">
        <v>70</v>
      </c>
      <c r="Q57" s="8" t="s">
        <v>71</v>
      </c>
      <c r="R57" s="8" t="s">
        <v>72</v>
      </c>
      <c r="S57" s="8" t="s">
        <v>73</v>
      </c>
      <c r="T57" s="8" t="s">
        <v>74</v>
      </c>
      <c r="U57" s="8" t="s">
        <v>75</v>
      </c>
      <c r="V57" t="s">
        <v>76</v>
      </c>
      <c r="Z57" s="7" t="s">
        <v>55</v>
      </c>
      <c r="AA57" s="7"/>
      <c r="AB57" s="8"/>
      <c r="AC57" s="8"/>
      <c r="AD57" s="8"/>
    </row>
    <row r="58" spans="9:30">
      <c r="I58" s="12" t="s">
        <v>7</v>
      </c>
      <c r="J58" s="12"/>
      <c r="K58" s="8">
        <v>1</v>
      </c>
      <c r="L58" s="8">
        <v>2</v>
      </c>
      <c r="M58" s="8">
        <v>1</v>
      </c>
      <c r="N58" s="13">
        <f>K48</f>
        <v>1</v>
      </c>
      <c r="O58" s="13">
        <f>N48</f>
        <v>1.1875</v>
      </c>
      <c r="P58" s="13">
        <f>M48</f>
        <v>1</v>
      </c>
      <c r="Q58" s="13">
        <f>P48</f>
        <v>2.1875</v>
      </c>
      <c r="R58" s="13">
        <f>N58*O58</f>
        <v>1.1875</v>
      </c>
      <c r="S58" s="13">
        <f>P58*Q58</f>
        <v>2.1875</v>
      </c>
      <c r="T58" s="7">
        <f>MAX(R58:R60)</f>
        <v>1.1875</v>
      </c>
      <c r="U58" s="7">
        <f>MIN(S58:S60)</f>
        <v>1.5</v>
      </c>
      <c r="V58" s="7" t="str">
        <f>IF(T58&lt;=U58,"Konsisten","Tidak Konsisten")</f>
        <v>Konsisten</v>
      </c>
      <c r="Z58" s="7"/>
      <c r="AA58" s="7"/>
      <c r="AB58" s="8"/>
      <c r="AC58" s="8"/>
      <c r="AD58" s="8"/>
    </row>
    <row r="59" spans="9:30">
      <c r="I59" s="12"/>
      <c r="J59" s="12"/>
      <c r="K59" s="8">
        <v>1</v>
      </c>
      <c r="L59" s="8">
        <v>2</v>
      </c>
      <c r="M59" s="8">
        <v>3</v>
      </c>
      <c r="N59" s="13">
        <f>Q48</f>
        <v>1.25</v>
      </c>
      <c r="O59" s="13">
        <f>N50</f>
        <v>0.75</v>
      </c>
      <c r="P59" s="13">
        <f>S48</f>
        <v>1.875</v>
      </c>
      <c r="Q59" s="13">
        <f>P50</f>
        <v>1</v>
      </c>
      <c r="R59" s="13">
        <f t="shared" ref="R59:R75" si="40">N59*O59</f>
        <v>0.9375</v>
      </c>
      <c r="S59" s="13">
        <f t="shared" ref="S59:S75" si="41">P59*Q59</f>
        <v>1.875</v>
      </c>
      <c r="T59" s="7"/>
      <c r="U59" s="7"/>
      <c r="V59" s="7"/>
      <c r="Z59" s="7"/>
      <c r="AA59" s="7"/>
      <c r="AB59" s="8" t="s">
        <v>56</v>
      </c>
      <c r="AC59" s="8" t="s">
        <v>57</v>
      </c>
      <c r="AD59" s="8" t="s">
        <v>58</v>
      </c>
    </row>
    <row r="60" spans="9:30">
      <c r="I60" s="12"/>
      <c r="J60" s="12"/>
      <c r="K60" s="8">
        <v>1</v>
      </c>
      <c r="L60" s="8">
        <v>2</v>
      </c>
      <c r="M60" s="8">
        <v>4</v>
      </c>
      <c r="N60" s="13">
        <f>T48</f>
        <v>0.875</v>
      </c>
      <c r="O60" s="13">
        <f>N51</f>
        <v>0.75</v>
      </c>
      <c r="P60" s="13">
        <f>V48</f>
        <v>1.5</v>
      </c>
      <c r="Q60" s="13">
        <f>P51</f>
        <v>1</v>
      </c>
      <c r="R60" s="13">
        <f t="shared" si="40"/>
        <v>0.65625</v>
      </c>
      <c r="S60" s="13">
        <f t="shared" si="41"/>
        <v>1.5</v>
      </c>
      <c r="T60" s="7"/>
      <c r="U60" s="7"/>
      <c r="V60" s="7"/>
      <c r="Z60" s="8" t="s">
        <v>5</v>
      </c>
      <c r="AA60" s="8"/>
      <c r="AB60" s="14">
        <f>AB48*$AH$48</f>
        <v>0.219745222929936</v>
      </c>
      <c r="AC60" s="14">
        <f>AC48*$AI$48</f>
        <v>0.323420074349442</v>
      </c>
      <c r="AD60" s="14">
        <f>AD48*$AJ$48</f>
        <v>0.448079658605974</v>
      </c>
    </row>
    <row r="61" spans="9:30">
      <c r="I61" s="12" t="s">
        <v>8</v>
      </c>
      <c r="J61" s="12"/>
      <c r="K61" s="8">
        <v>1</v>
      </c>
      <c r="L61" s="8">
        <v>3</v>
      </c>
      <c r="M61" s="8">
        <v>1</v>
      </c>
      <c r="N61" s="13">
        <f>K48</f>
        <v>1</v>
      </c>
      <c r="O61" s="13">
        <f>Q48</f>
        <v>1.25</v>
      </c>
      <c r="P61" s="13">
        <f>M48</f>
        <v>1</v>
      </c>
      <c r="Q61" s="13">
        <f>S48</f>
        <v>1.875</v>
      </c>
      <c r="R61" s="13">
        <f t="shared" si="40"/>
        <v>1.25</v>
      </c>
      <c r="S61" s="13">
        <f t="shared" si="41"/>
        <v>1.875</v>
      </c>
      <c r="T61" s="7">
        <f>MAX(R61:R63)</f>
        <v>1.25</v>
      </c>
      <c r="U61" s="7">
        <f>MIN(S61:S63)</f>
        <v>1.5</v>
      </c>
      <c r="V61" s="7" t="str">
        <f>IF(T61&lt;=U61,"Konsisten","Tidak Konsisten")</f>
        <v>Konsisten</v>
      </c>
      <c r="Z61" s="8" t="s">
        <v>13</v>
      </c>
      <c r="AA61" s="8"/>
      <c r="AB61" s="14">
        <f>AB49*$AH$48</f>
        <v>0.177282377919321</v>
      </c>
      <c r="AC61" s="14">
        <f>AC49*$AI$48</f>
        <v>0.24634448574969</v>
      </c>
      <c r="AD61" s="14">
        <f>AD49*$AJ$48</f>
        <v>0.341394025604552</v>
      </c>
    </row>
    <row r="62" spans="9:30">
      <c r="I62" s="12"/>
      <c r="J62" s="12"/>
      <c r="K62" s="8">
        <v>1</v>
      </c>
      <c r="L62" s="8">
        <v>3</v>
      </c>
      <c r="M62" s="8">
        <v>2</v>
      </c>
      <c r="N62" s="13">
        <f>N48</f>
        <v>1.1875</v>
      </c>
      <c r="O62" s="13">
        <f>Q49</f>
        <v>1</v>
      </c>
      <c r="P62" s="13">
        <f>P48</f>
        <v>2.1875</v>
      </c>
      <c r="Q62" s="13">
        <f>S49</f>
        <v>1.5</v>
      </c>
      <c r="R62" s="13">
        <f t="shared" si="40"/>
        <v>1.1875</v>
      </c>
      <c r="S62" s="13">
        <f t="shared" si="41"/>
        <v>3.28125</v>
      </c>
      <c r="T62" s="7"/>
      <c r="U62" s="7"/>
      <c r="V62" s="7"/>
      <c r="Z62" s="8" t="s">
        <v>14</v>
      </c>
      <c r="AA62" s="8"/>
      <c r="AB62" s="14">
        <f>AB50*$AH$48</f>
        <v>0.171974522292994</v>
      </c>
      <c r="AC62" s="14">
        <f>AC50*$AI$48</f>
        <v>0.209665427509294</v>
      </c>
      <c r="AD62" s="14">
        <f>AD50*$AJ$48</f>
        <v>0.260312944523471</v>
      </c>
    </row>
    <row r="63" spans="9:30">
      <c r="I63" s="12"/>
      <c r="J63" s="12"/>
      <c r="K63" s="8">
        <v>1</v>
      </c>
      <c r="L63" s="8">
        <v>3</v>
      </c>
      <c r="M63" s="8">
        <v>4</v>
      </c>
      <c r="N63" s="13">
        <f>T48</f>
        <v>0.875</v>
      </c>
      <c r="O63" s="13">
        <f>Q51</f>
        <v>1</v>
      </c>
      <c r="P63" s="13">
        <f>V48</f>
        <v>1.5</v>
      </c>
      <c r="Q63" s="13">
        <f>S51</f>
        <v>1</v>
      </c>
      <c r="R63" s="13">
        <f t="shared" si="40"/>
        <v>0.875</v>
      </c>
      <c r="S63" s="13">
        <f t="shared" si="41"/>
        <v>1.5</v>
      </c>
      <c r="T63" s="7"/>
      <c r="U63" s="7"/>
      <c r="V63" s="7"/>
      <c r="Z63" s="8" t="s">
        <v>15</v>
      </c>
      <c r="AA63" s="8"/>
      <c r="AB63" s="14">
        <f>AB51*$AH$48</f>
        <v>0.177282377919321</v>
      </c>
      <c r="AC63" s="14">
        <f>AC51*$AI$48</f>
        <v>0.220570012391574</v>
      </c>
      <c r="AD63" s="14">
        <f>AD51*$AJ$48</f>
        <v>0.290184921763869</v>
      </c>
    </row>
    <row r="64" spans="9:22">
      <c r="I64" s="12" t="s">
        <v>9</v>
      </c>
      <c r="J64" s="12"/>
      <c r="K64" s="8">
        <v>1</v>
      </c>
      <c r="L64" s="8">
        <v>4</v>
      </c>
      <c r="M64" s="8">
        <v>1</v>
      </c>
      <c r="N64" s="13">
        <f>K48</f>
        <v>1</v>
      </c>
      <c r="O64" s="13">
        <f>T48</f>
        <v>0.875</v>
      </c>
      <c r="P64" s="13">
        <f>M48</f>
        <v>1</v>
      </c>
      <c r="Q64" s="13">
        <f>V48</f>
        <v>1.5</v>
      </c>
      <c r="R64" s="13">
        <f t="shared" si="40"/>
        <v>0.875</v>
      </c>
      <c r="S64" s="13">
        <f t="shared" si="41"/>
        <v>1.5</v>
      </c>
      <c r="T64" s="7">
        <f>MAX(R64:R66)</f>
        <v>1.25</v>
      </c>
      <c r="U64" s="7">
        <f>MIN(S64:S66)</f>
        <v>1.5</v>
      </c>
      <c r="V64" s="7" t="str">
        <f>IF(T64&lt;=U64,"Konsisten","Tidak Konsisten")</f>
        <v>Konsisten</v>
      </c>
    </row>
    <row r="65" spans="9:22">
      <c r="I65" s="12"/>
      <c r="J65" s="12"/>
      <c r="K65" s="8">
        <v>1</v>
      </c>
      <c r="L65" s="8">
        <v>4</v>
      </c>
      <c r="M65" s="8">
        <v>2</v>
      </c>
      <c r="N65" s="13">
        <f>N48</f>
        <v>1.1875</v>
      </c>
      <c r="O65" s="13">
        <f>T49</f>
        <v>1</v>
      </c>
      <c r="P65" s="13">
        <f>P48</f>
        <v>2.1875</v>
      </c>
      <c r="Q65" s="13">
        <f>V49</f>
        <v>1.5</v>
      </c>
      <c r="R65" s="13">
        <f t="shared" si="40"/>
        <v>1.1875</v>
      </c>
      <c r="S65" s="13">
        <f t="shared" si="41"/>
        <v>3.28125</v>
      </c>
      <c r="T65" s="7"/>
      <c r="U65" s="7"/>
      <c r="V65" s="7"/>
    </row>
    <row r="66" spans="9:35">
      <c r="I66" s="12"/>
      <c r="J66" s="12"/>
      <c r="K66" s="8">
        <v>1</v>
      </c>
      <c r="L66" s="8">
        <v>4</v>
      </c>
      <c r="M66" s="8">
        <v>3</v>
      </c>
      <c r="N66" s="13">
        <f>Q48</f>
        <v>1.25</v>
      </c>
      <c r="O66" s="13">
        <f>T50</f>
        <v>1</v>
      </c>
      <c r="P66" s="13">
        <f>S48</f>
        <v>1.875</v>
      </c>
      <c r="Q66" s="13">
        <f>V50</f>
        <v>1</v>
      </c>
      <c r="R66" s="13">
        <f t="shared" si="40"/>
        <v>1.25</v>
      </c>
      <c r="S66" s="13">
        <f t="shared" si="41"/>
        <v>1.875</v>
      </c>
      <c r="T66" s="7"/>
      <c r="U66" s="7"/>
      <c r="V66" s="7"/>
      <c r="AA66" s="10" t="s">
        <v>77</v>
      </c>
      <c r="AB66" s="10"/>
      <c r="AC66" s="10"/>
      <c r="AD66" s="10"/>
      <c r="AE66" s="10"/>
      <c r="AF66" s="10"/>
      <c r="AG66" s="10"/>
      <c r="AH66" s="10"/>
      <c r="AI66" s="10"/>
    </row>
    <row r="67" spans="9:35">
      <c r="I67" s="12" t="s">
        <v>10</v>
      </c>
      <c r="J67" s="12"/>
      <c r="K67" s="8">
        <v>2</v>
      </c>
      <c r="L67" s="8">
        <v>3</v>
      </c>
      <c r="M67" s="8">
        <v>1</v>
      </c>
      <c r="N67" s="13">
        <f>K49</f>
        <v>0.479166666666667</v>
      </c>
      <c r="O67" s="13">
        <f>Q48</f>
        <v>1.25</v>
      </c>
      <c r="P67" s="13">
        <f>M49</f>
        <v>1</v>
      </c>
      <c r="Q67" s="13">
        <f>S48</f>
        <v>1.875</v>
      </c>
      <c r="R67" s="13">
        <f t="shared" si="40"/>
        <v>0.598958333333333</v>
      </c>
      <c r="S67" s="13">
        <f t="shared" si="41"/>
        <v>1.875</v>
      </c>
      <c r="T67" s="7">
        <f>MAX(R67:R69)</f>
        <v>1</v>
      </c>
      <c r="U67" s="7">
        <f>MIN(S67:S69)</f>
        <v>1.5</v>
      </c>
      <c r="V67" s="7" t="str">
        <f>IF(T67&lt;=U67,"Konsisten","Tidak Konsisten")</f>
        <v>Konsisten</v>
      </c>
      <c r="AA67" s="10"/>
      <c r="AB67" s="10"/>
      <c r="AC67" s="10"/>
      <c r="AD67" s="10"/>
      <c r="AE67" s="10"/>
      <c r="AF67" s="10"/>
      <c r="AG67" s="10"/>
      <c r="AH67" s="10"/>
      <c r="AI67" s="10"/>
    </row>
    <row r="68" spans="9:22">
      <c r="I68" s="12"/>
      <c r="J68" s="12"/>
      <c r="K68" s="8">
        <v>2</v>
      </c>
      <c r="L68" s="8">
        <v>3</v>
      </c>
      <c r="M68" s="8">
        <v>2</v>
      </c>
      <c r="N68" s="13">
        <f>N49</f>
        <v>1</v>
      </c>
      <c r="O68" s="13">
        <f>Q49</f>
        <v>1</v>
      </c>
      <c r="P68" s="13">
        <f>P49</f>
        <v>1</v>
      </c>
      <c r="Q68" s="13">
        <f>S49</f>
        <v>1.5</v>
      </c>
      <c r="R68" s="13">
        <f t="shared" si="40"/>
        <v>1</v>
      </c>
      <c r="S68" s="13">
        <f t="shared" si="41"/>
        <v>1.5</v>
      </c>
      <c r="T68" s="7"/>
      <c r="U68" s="7"/>
      <c r="V68" s="7"/>
    </row>
    <row r="69" spans="9:33">
      <c r="I69" s="12"/>
      <c r="J69" s="12"/>
      <c r="K69" s="8">
        <v>2</v>
      </c>
      <c r="L69" s="8">
        <v>3</v>
      </c>
      <c r="M69" s="8">
        <v>4</v>
      </c>
      <c r="N69" s="13">
        <f>T49</f>
        <v>1</v>
      </c>
      <c r="O69" s="13">
        <f>Q51</f>
        <v>1</v>
      </c>
      <c r="P69" s="13">
        <f>V49</f>
        <v>1.5</v>
      </c>
      <c r="Q69" s="13">
        <f>S51</f>
        <v>1</v>
      </c>
      <c r="R69" s="13">
        <f t="shared" si="40"/>
        <v>1</v>
      </c>
      <c r="S69" s="13">
        <f t="shared" si="41"/>
        <v>1.5</v>
      </c>
      <c r="T69" s="7"/>
      <c r="U69" s="7"/>
      <c r="V69" s="7"/>
      <c r="AB69" s="15" t="s">
        <v>78</v>
      </c>
      <c r="AC69" s="15" t="s">
        <v>79</v>
      </c>
      <c r="AD69" s="15" t="s">
        <v>80</v>
      </c>
      <c r="AE69" s="15" t="s">
        <v>81</v>
      </c>
      <c r="AF69" s="18"/>
      <c r="AG69" s="18"/>
    </row>
    <row r="70" spans="9:31">
      <c r="I70" s="12" t="s">
        <v>11</v>
      </c>
      <c r="J70" s="12"/>
      <c r="K70" s="8">
        <v>2</v>
      </c>
      <c r="L70" s="8">
        <v>4</v>
      </c>
      <c r="M70" s="8">
        <v>1</v>
      </c>
      <c r="N70" s="13">
        <f>K49</f>
        <v>0.479166666666667</v>
      </c>
      <c r="O70" s="13">
        <f>T48</f>
        <v>0.875</v>
      </c>
      <c r="P70" s="13">
        <f>M49</f>
        <v>1</v>
      </c>
      <c r="Q70" s="13">
        <f>V48</f>
        <v>1.5</v>
      </c>
      <c r="R70" s="13">
        <f t="shared" si="40"/>
        <v>0.419270833333333</v>
      </c>
      <c r="S70" s="13">
        <f t="shared" si="41"/>
        <v>1.5</v>
      </c>
      <c r="T70" s="7">
        <f>MAX(R70:R72)</f>
        <v>1</v>
      </c>
      <c r="U70" s="7">
        <f>MIN(S70:S72)</f>
        <v>1.5</v>
      </c>
      <c r="V70" s="7" t="str">
        <f>IF(T70&lt;=U70,"Konsisten","Tidak Konsisten")</f>
        <v>Konsisten</v>
      </c>
      <c r="AA70" t="s">
        <v>82</v>
      </c>
      <c r="AC70" s="16">
        <f>(AB60-AD61)/((AC61-AD61)-(AC60-AB60))</f>
        <v>0.6121483220782</v>
      </c>
      <c r="AD70" s="16">
        <v>0.2628</v>
      </c>
      <c r="AE70" s="16">
        <v>0.4064</v>
      </c>
    </row>
    <row r="71" spans="9:31">
      <c r="I71" s="12"/>
      <c r="J71" s="12"/>
      <c r="K71" s="8">
        <v>2</v>
      </c>
      <c r="L71" s="8">
        <v>4</v>
      </c>
      <c r="M71" s="8">
        <v>2</v>
      </c>
      <c r="N71" s="13">
        <f>N49</f>
        <v>1</v>
      </c>
      <c r="O71" s="13">
        <f>T49</f>
        <v>1</v>
      </c>
      <c r="P71" s="13">
        <f>P49</f>
        <v>1</v>
      </c>
      <c r="Q71" s="13">
        <f>V49</f>
        <v>1.5</v>
      </c>
      <c r="R71" s="13">
        <f t="shared" si="40"/>
        <v>1</v>
      </c>
      <c r="S71" s="13">
        <f t="shared" si="41"/>
        <v>1.5</v>
      </c>
      <c r="T71" s="7"/>
      <c r="U71" s="7"/>
      <c r="V71" s="7"/>
      <c r="AA71" t="s">
        <v>83</v>
      </c>
      <c r="AB71">
        <v>1</v>
      </c>
      <c r="AC71" s="16"/>
      <c r="AD71" s="16">
        <v>0.6936</v>
      </c>
      <c r="AE71" s="16">
        <v>0.8141</v>
      </c>
    </row>
    <row r="72" spans="9:31">
      <c r="I72" s="12"/>
      <c r="J72" s="12"/>
      <c r="K72" s="8">
        <v>2</v>
      </c>
      <c r="L72" s="8">
        <v>4</v>
      </c>
      <c r="M72" s="8">
        <v>3</v>
      </c>
      <c r="N72" s="13">
        <f>Q49</f>
        <v>1</v>
      </c>
      <c r="O72" s="13">
        <f>T50</f>
        <v>1</v>
      </c>
      <c r="P72" s="13">
        <f>S49</f>
        <v>1.5</v>
      </c>
      <c r="Q72" s="13">
        <f>V50</f>
        <v>1</v>
      </c>
      <c r="R72" s="13">
        <f t="shared" si="40"/>
        <v>1</v>
      </c>
      <c r="S72" s="13">
        <f t="shared" si="41"/>
        <v>1.5</v>
      </c>
      <c r="T72" s="7"/>
      <c r="U72" s="7"/>
      <c r="V72" s="7"/>
      <c r="AA72" t="s">
        <v>84</v>
      </c>
      <c r="AB72">
        <v>1</v>
      </c>
      <c r="AC72">
        <v>1</v>
      </c>
      <c r="AE72">
        <v>1</v>
      </c>
    </row>
    <row r="73" spans="9:30">
      <c r="I73" s="12" t="s">
        <v>12</v>
      </c>
      <c r="J73" s="12"/>
      <c r="K73" s="8">
        <v>3</v>
      </c>
      <c r="L73" s="8">
        <v>4</v>
      </c>
      <c r="M73" s="8">
        <v>1</v>
      </c>
      <c r="N73" s="13">
        <f>K50</f>
        <v>0.625</v>
      </c>
      <c r="O73" s="13">
        <f>T48</f>
        <v>0.875</v>
      </c>
      <c r="P73" s="13">
        <f>M50</f>
        <v>0.8125</v>
      </c>
      <c r="Q73" s="13">
        <f>V48</f>
        <v>1.5</v>
      </c>
      <c r="R73" s="13">
        <f t="shared" si="40"/>
        <v>0.546875</v>
      </c>
      <c r="S73" s="13">
        <f t="shared" si="41"/>
        <v>1.21875</v>
      </c>
      <c r="T73" s="7">
        <f>MAX(R73:R75)</f>
        <v>1</v>
      </c>
      <c r="U73" s="7">
        <f>MIN(S73:S75)</f>
        <v>1</v>
      </c>
      <c r="V73" s="7" t="str">
        <f>IF(T73&lt;=U73,"Konsisten","Tidak Konsisten")</f>
        <v>Konsisten</v>
      </c>
      <c r="AA73" t="s">
        <v>85</v>
      </c>
      <c r="AB73">
        <v>1</v>
      </c>
      <c r="AC73">
        <v>1</v>
      </c>
      <c r="AD73">
        <v>0.884</v>
      </c>
    </row>
    <row r="74" spans="9:31">
      <c r="I74" s="12"/>
      <c r="J74" s="12"/>
      <c r="K74" s="8">
        <v>3</v>
      </c>
      <c r="L74" s="8">
        <v>4</v>
      </c>
      <c r="M74" s="8">
        <v>2</v>
      </c>
      <c r="N74" s="13">
        <f>N50</f>
        <v>0.75</v>
      </c>
      <c r="O74" s="13">
        <f>T49</f>
        <v>1</v>
      </c>
      <c r="P74" s="13">
        <f>P50</f>
        <v>1</v>
      </c>
      <c r="Q74" s="13">
        <f>V49</f>
        <v>1.5</v>
      </c>
      <c r="R74" s="13">
        <f t="shared" si="40"/>
        <v>0.75</v>
      </c>
      <c r="S74" s="13">
        <f t="shared" si="41"/>
        <v>1.5</v>
      </c>
      <c r="T74" s="7"/>
      <c r="U74" s="7"/>
      <c r="V74" s="7"/>
      <c r="AA74" t="s">
        <v>86</v>
      </c>
      <c r="AB74">
        <f>MIN(AB70:AB73)</f>
        <v>1</v>
      </c>
      <c r="AC74" s="9">
        <f>MIN(AC70:AC73)</f>
        <v>0.6121483220782</v>
      </c>
      <c r="AD74">
        <f>MIN(AD70:AD73)</f>
        <v>0.2628</v>
      </c>
      <c r="AE74">
        <f>MIN(AE70:AE73)</f>
        <v>0.4064</v>
      </c>
    </row>
    <row r="75" spans="9:22">
      <c r="I75" s="12"/>
      <c r="J75" s="12"/>
      <c r="K75" s="8">
        <v>3</v>
      </c>
      <c r="L75" s="8">
        <v>4</v>
      </c>
      <c r="M75" s="8">
        <v>3</v>
      </c>
      <c r="N75" s="13">
        <f>Q50</f>
        <v>1</v>
      </c>
      <c r="O75" s="13">
        <f>T50</f>
        <v>1</v>
      </c>
      <c r="P75" s="13">
        <f>T50</f>
        <v>1</v>
      </c>
      <c r="Q75" s="13">
        <f>V50</f>
        <v>1</v>
      </c>
      <c r="R75" s="13">
        <f t="shared" si="40"/>
        <v>1</v>
      </c>
      <c r="S75" s="13">
        <f t="shared" si="41"/>
        <v>1</v>
      </c>
      <c r="T75" s="7"/>
      <c r="U75" s="7"/>
      <c r="V75" s="7"/>
    </row>
    <row r="77" spans="27:35">
      <c r="AA77" s="10" t="s">
        <v>87</v>
      </c>
      <c r="AB77" s="10"/>
      <c r="AC77" s="10"/>
      <c r="AD77" s="10"/>
      <c r="AE77" s="10"/>
      <c r="AF77" s="10"/>
      <c r="AG77" s="10"/>
      <c r="AH77" s="10"/>
      <c r="AI77" s="10"/>
    </row>
    <row r="78" spans="27:35">
      <c r="AA78" s="10"/>
      <c r="AB78" s="10"/>
      <c r="AC78" s="10"/>
      <c r="AD78" s="10"/>
      <c r="AE78" s="10"/>
      <c r="AF78" s="10"/>
      <c r="AG78" s="10"/>
      <c r="AH78" s="10"/>
      <c r="AI78" s="10"/>
    </row>
    <row r="79" spans="28:31">
      <c r="AB79" s="8" t="s">
        <v>88</v>
      </c>
      <c r="AC79" s="8" t="s">
        <v>89</v>
      </c>
      <c r="AD79" s="8" t="s">
        <v>90</v>
      </c>
      <c r="AE79" s="8" t="s">
        <v>91</v>
      </c>
    </row>
    <row r="80" spans="27:31">
      <c r="AA80" t="s">
        <v>92</v>
      </c>
      <c r="AB80">
        <v>1</v>
      </c>
      <c r="AC80" s="14">
        <v>0.6121483220782</v>
      </c>
      <c r="AD80">
        <v>0.262</v>
      </c>
      <c r="AE80">
        <v>0.406</v>
      </c>
    </row>
    <row r="81" spans="29:29">
      <c r="AC81" s="14"/>
    </row>
    <row r="83" spans="27:35">
      <c r="AA83" s="10" t="s">
        <v>93</v>
      </c>
      <c r="AB83" s="10"/>
      <c r="AC83" s="10"/>
      <c r="AD83" s="10"/>
      <c r="AE83" s="10"/>
      <c r="AF83" s="10"/>
      <c r="AG83" s="10"/>
      <c r="AH83" s="10"/>
      <c r="AI83" s="10"/>
    </row>
    <row r="84" spans="27:35">
      <c r="AA84" s="10"/>
      <c r="AB84" s="10"/>
      <c r="AC84" s="10"/>
      <c r="AD84" s="10"/>
      <c r="AE84" s="10"/>
      <c r="AF84" s="10"/>
      <c r="AG84" s="10"/>
      <c r="AH84" s="10"/>
      <c r="AI84" s="10"/>
    </row>
    <row r="85" spans="28:31">
      <c r="AB85" s="8" t="s">
        <v>88</v>
      </c>
      <c r="AC85" s="8" t="s">
        <v>89</v>
      </c>
      <c r="AD85" s="8" t="s">
        <v>90</v>
      </c>
      <c r="AE85" s="8" t="s">
        <v>91</v>
      </c>
    </row>
    <row r="86" spans="27:31">
      <c r="AA86" t="s">
        <v>92</v>
      </c>
      <c r="AB86" s="16">
        <f>AB80/(SUM($AB$80:$AE$80))</f>
        <v>0.438567960828341</v>
      </c>
      <c r="AC86" s="16">
        <f>AC80/(SUM($AB$80:$AE$80))</f>
        <v>0.268468641338327</v>
      </c>
      <c r="AD86" s="16">
        <f>AD80/(SUM($AB$80:$AE$80))</f>
        <v>0.114904805737025</v>
      </c>
      <c r="AE86" s="16">
        <f>AE80/(SUM($AB$80:$AE$80))</f>
        <v>0.178058592096307</v>
      </c>
    </row>
    <row r="88" spans="28:31">
      <c r="AB88" s="8" t="s">
        <v>5</v>
      </c>
      <c r="AC88" s="8" t="s">
        <v>13</v>
      </c>
      <c r="AD88" s="8" t="s">
        <v>14</v>
      </c>
      <c r="AE88" s="8" t="s">
        <v>15</v>
      </c>
    </row>
    <row r="89" spans="28:31">
      <c r="AB89" s="8"/>
      <c r="AC89" s="8"/>
      <c r="AD89" s="8"/>
      <c r="AE89" s="8"/>
    </row>
  </sheetData>
  <mergeCells count="75">
    <mergeCell ref="K3:M3"/>
    <mergeCell ref="N3:P3"/>
    <mergeCell ref="Q3:S3"/>
    <mergeCell ref="T3:V3"/>
    <mergeCell ref="K46:M46"/>
    <mergeCell ref="N46:P46"/>
    <mergeCell ref="Q46:S46"/>
    <mergeCell ref="T46:V46"/>
    <mergeCell ref="I48:J48"/>
    <mergeCell ref="Z48:AA48"/>
    <mergeCell ref="I49:J49"/>
    <mergeCell ref="Z49:AA49"/>
    <mergeCell ref="I50:J50"/>
    <mergeCell ref="Z50:AA50"/>
    <mergeCell ref="I51:J51"/>
    <mergeCell ref="Z51:AA51"/>
    <mergeCell ref="I57:J57"/>
    <mergeCell ref="Z60:AA60"/>
    <mergeCell ref="Z61:AA61"/>
    <mergeCell ref="Z62:AA62"/>
    <mergeCell ref="Z63:AA63"/>
    <mergeCell ref="I5:I12"/>
    <mergeCell ref="I14:I21"/>
    <mergeCell ref="I23:I30"/>
    <mergeCell ref="I32:I39"/>
    <mergeCell ref="T58:T60"/>
    <mergeCell ref="T61:T63"/>
    <mergeCell ref="T64:T66"/>
    <mergeCell ref="T67:T69"/>
    <mergeCell ref="T70:T72"/>
    <mergeCell ref="T73:T75"/>
    <mergeCell ref="U58:U60"/>
    <mergeCell ref="U61:U63"/>
    <mergeCell ref="U64:U66"/>
    <mergeCell ref="U67:U69"/>
    <mergeCell ref="U70:U72"/>
    <mergeCell ref="U73:U75"/>
    <mergeCell ref="V58:V60"/>
    <mergeCell ref="V61:V63"/>
    <mergeCell ref="V64:V66"/>
    <mergeCell ref="V67:V69"/>
    <mergeCell ref="V70:V72"/>
    <mergeCell ref="V73:V75"/>
    <mergeCell ref="AB88:AB89"/>
    <mergeCell ref="AC88:AC89"/>
    <mergeCell ref="AD88:AD89"/>
    <mergeCell ref="AE88:AE89"/>
    <mergeCell ref="I3:J4"/>
    <mergeCell ref="I46:J47"/>
    <mergeCell ref="I43:V44"/>
    <mergeCell ref="I1:V2"/>
    <mergeCell ref="Y4:Z6"/>
    <mergeCell ref="Y7:Z9"/>
    <mergeCell ref="Y10:Z12"/>
    <mergeCell ref="Y13:Z15"/>
    <mergeCell ref="Y16:Z18"/>
    <mergeCell ref="Y19:Z21"/>
    <mergeCell ref="I58:J60"/>
    <mergeCell ref="I61:J63"/>
    <mergeCell ref="I64:J66"/>
    <mergeCell ref="I67:J69"/>
    <mergeCell ref="I70:J72"/>
    <mergeCell ref="I73:J75"/>
    <mergeCell ref="I54:V55"/>
    <mergeCell ref="AB45:AD46"/>
    <mergeCell ref="AE45:AG46"/>
    <mergeCell ref="AH45:AJ46"/>
    <mergeCell ref="Z45:AA47"/>
    <mergeCell ref="AA42:AI43"/>
    <mergeCell ref="AA54:AI55"/>
    <mergeCell ref="Z57:AA59"/>
    <mergeCell ref="AB57:AD58"/>
    <mergeCell ref="AA66:AI67"/>
    <mergeCell ref="AA77:AI78"/>
    <mergeCell ref="AA83:AI84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3"/>
  <sheetViews>
    <sheetView topLeftCell="AE75" workbookViewId="0">
      <selection activeCell="AP112" sqref="AP112:AU113"/>
    </sheetView>
  </sheetViews>
  <sheetFormatPr defaultColWidth="9" defaultRowHeight="15"/>
  <cols>
    <col min="20" max="21" width="15.1428571428571"/>
    <col min="22" max="22" width="11.7142857142857" customWidth="1"/>
    <col min="23" max="24" width="15.1428571428571"/>
    <col min="25" max="25" width="12.4285714285714" customWidth="1"/>
    <col min="26" max="27" width="15.1428571428571"/>
    <col min="28" max="28" width="11.4285714285714" customWidth="1"/>
    <col min="29" max="29" width="19.4285714285714" customWidth="1"/>
    <col min="30" max="30" width="15.1428571428571"/>
    <col min="31" max="31" width="13.1428571428571" customWidth="1"/>
    <col min="40" max="40" width="12.8571428571429"/>
    <col min="42" max="42" width="14"/>
    <col min="43" max="43" width="12.4285714285714" customWidth="1"/>
    <col min="44" max="44" width="10.5714285714286" customWidth="1"/>
    <col min="45" max="45" width="14"/>
    <col min="46" max="46" width="12.8571428571429"/>
    <col min="47" max="47" width="11.2857142857143" customWidth="1"/>
  </cols>
  <sheetData>
    <row r="1" customFormat="1" spans="18:37">
      <c r="R1" s="6" t="s">
        <v>54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customFormat="1" spans="18:37">
      <c r="R2" s="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customFormat="1" spans="1:37">
      <c r="A3" s="1" t="s">
        <v>6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94</v>
      </c>
      <c r="J3" s="1" t="s">
        <v>95</v>
      </c>
      <c r="K3" s="1" t="s">
        <v>29</v>
      </c>
      <c r="L3" s="1" t="s">
        <v>96</v>
      </c>
      <c r="M3" s="1" t="s">
        <v>31</v>
      </c>
      <c r="N3" s="1" t="s">
        <v>32</v>
      </c>
      <c r="O3" s="1" t="s">
        <v>33</v>
      </c>
      <c r="P3" s="1" t="s">
        <v>34</v>
      </c>
      <c r="R3" s="7" t="s">
        <v>55</v>
      </c>
      <c r="S3" s="7"/>
      <c r="T3" s="8" t="s">
        <v>97</v>
      </c>
      <c r="U3" s="8"/>
      <c r="V3" s="8"/>
      <c r="W3" s="8" t="s">
        <v>98</v>
      </c>
      <c r="X3" s="8"/>
      <c r="Y3" s="8"/>
      <c r="Z3" s="8" t="s">
        <v>99</v>
      </c>
      <c r="AA3" s="8"/>
      <c r="AB3" s="8"/>
      <c r="AC3" s="8" t="s">
        <v>100</v>
      </c>
      <c r="AD3" s="8"/>
      <c r="AE3" s="8"/>
      <c r="AF3" s="8" t="s">
        <v>101</v>
      </c>
      <c r="AG3" s="8"/>
      <c r="AH3" s="8"/>
      <c r="AI3" s="8" t="s">
        <v>102</v>
      </c>
      <c r="AJ3" s="8"/>
      <c r="AK3" s="8"/>
    </row>
    <row r="4" customFormat="1" spans="1:40">
      <c r="A4" s="2">
        <v>1</v>
      </c>
      <c r="B4" s="3">
        <v>5</v>
      </c>
      <c r="C4" s="3">
        <v>3</v>
      </c>
      <c r="D4" s="3">
        <v>5</v>
      </c>
      <c r="E4" s="3">
        <v>1</v>
      </c>
      <c r="F4" s="3">
        <v>5</v>
      </c>
      <c r="G4" s="3">
        <v>3</v>
      </c>
      <c r="H4" s="3">
        <v>1</v>
      </c>
      <c r="I4" s="3">
        <v>3</v>
      </c>
      <c r="J4" s="3">
        <v>1</v>
      </c>
      <c r="K4" s="3">
        <v>5</v>
      </c>
      <c r="L4" s="3">
        <v>3</v>
      </c>
      <c r="M4" s="3">
        <v>1</v>
      </c>
      <c r="N4" s="3">
        <v>3</v>
      </c>
      <c r="O4" s="3">
        <v>1</v>
      </c>
      <c r="P4" s="3">
        <v>3</v>
      </c>
      <c r="R4" s="7"/>
      <c r="S4" s="7"/>
      <c r="T4" s="8" t="s">
        <v>56</v>
      </c>
      <c r="U4" s="8" t="s">
        <v>57</v>
      </c>
      <c r="V4" s="8" t="s">
        <v>58</v>
      </c>
      <c r="W4" s="8" t="s">
        <v>56</v>
      </c>
      <c r="X4" s="8" t="s">
        <v>57</v>
      </c>
      <c r="Y4" s="8" t="s">
        <v>58</v>
      </c>
      <c r="Z4" s="8" t="s">
        <v>56</v>
      </c>
      <c r="AA4" s="8" t="s">
        <v>57</v>
      </c>
      <c r="AB4" s="8" t="s">
        <v>58</v>
      </c>
      <c r="AC4" s="8" t="s">
        <v>56</v>
      </c>
      <c r="AD4" s="8" t="s">
        <v>57</v>
      </c>
      <c r="AE4" s="8" t="s">
        <v>58</v>
      </c>
      <c r="AF4" s="8" t="s">
        <v>56</v>
      </c>
      <c r="AG4" s="8" t="s">
        <v>57</v>
      </c>
      <c r="AH4" s="8" t="s">
        <v>58</v>
      </c>
      <c r="AI4" s="8" t="s">
        <v>56</v>
      </c>
      <c r="AJ4" s="8" t="s">
        <v>57</v>
      </c>
      <c r="AK4" s="8" t="s">
        <v>58</v>
      </c>
      <c r="AM4" s="12"/>
      <c r="AN4" s="12"/>
    </row>
    <row r="5" customFormat="1" spans="1:40">
      <c r="A5" s="2">
        <v>2</v>
      </c>
      <c r="B5" s="3">
        <v>3</v>
      </c>
      <c r="C5" s="3">
        <v>1</v>
      </c>
      <c r="D5" s="3">
        <v>4</v>
      </c>
      <c r="E5" s="3">
        <v>3</v>
      </c>
      <c r="F5" s="3">
        <v>5</v>
      </c>
      <c r="G5" s="3">
        <v>1</v>
      </c>
      <c r="H5" s="19">
        <v>1</v>
      </c>
      <c r="I5" s="3">
        <v>1</v>
      </c>
      <c r="J5" s="3">
        <v>5</v>
      </c>
      <c r="K5" s="3">
        <v>3</v>
      </c>
      <c r="L5" s="3">
        <v>1</v>
      </c>
      <c r="M5" s="3">
        <v>1</v>
      </c>
      <c r="N5" s="3">
        <v>1</v>
      </c>
      <c r="O5" s="3">
        <v>1</v>
      </c>
      <c r="P5" s="3">
        <v>3</v>
      </c>
      <c r="R5" s="7" t="s">
        <v>97</v>
      </c>
      <c r="S5" s="2">
        <v>1</v>
      </c>
      <c r="T5">
        <v>1</v>
      </c>
      <c r="U5">
        <v>1</v>
      </c>
      <c r="V5">
        <v>1</v>
      </c>
      <c r="W5">
        <f t="shared" ref="W5:W12" si="0">IF(B4=1,1,IF(B4=2,1/2,IF(B4=3,1,IF(B4=4,3/2,IF(B4=5,2,IF(B4=6,5/2,IF(B4=7,3,IF(B4=8,7/2,4))))))))</f>
        <v>2</v>
      </c>
      <c r="X5">
        <f t="shared" ref="X5:X12" si="1">IF(B4=1,1,IF(B4=2,1,IF(B4=3,3/2,IF(B4=4,2,IF(B4=5,5/2,IF(B4=6,3,IF(B4=7,7/2,IF(B4=8,4,9/2))))))))</f>
        <v>2.5</v>
      </c>
      <c r="Y5">
        <f t="shared" ref="Y5:Y12" si="2">IF(B4=1,1,IF(B4=2,3/2,IF(B4=3,2,IF(B4=4,5/2,IF(B4=5,3,IF(B4=6,7/2,IF(B4=7,4,IF(B4=8,9/2,9/2))))))))</f>
        <v>3</v>
      </c>
      <c r="Z5">
        <f>IF(B4=1,1,IF(B4=2,1/2,IF(B4=3,1,IF(B4=4,3/2,IF(B4=5,2,IF(B4=6,5/2,IF(B4=7,3,IF(B4=8,7/2,4))))))))</f>
        <v>2</v>
      </c>
      <c r="AA5">
        <f>IF(B4=1,1,IF(B4=2,1,IF(B4=3,3/2,IF(B4=4,2,IF(B4=5,5/2,IF(B4=6,3,IF(B4=7,7/2,IF(B4=8,4,9/2))))))))</f>
        <v>2.5</v>
      </c>
      <c r="AB5">
        <f>IF(B4=1,1,IF(B4=2,3/2,IF(B4=3,2,IF(B4=4,5/2,IF(B4=5,3,IF(B4=6,7/2,IF(B4=7,4,IF(B4=8,9/2,9/2))))))))</f>
        <v>3</v>
      </c>
      <c r="AC5">
        <f t="shared" ref="AC5:AC12" si="3">IF(D4=1,1,IF(D4=2,1/2,IF(D4=3,1,IF(D4=4,3/2,IF(D4=5,2,IF(D4=6,5/2,IF(D4=7,3,IF(D4=8,7/2,4))))))))</f>
        <v>2</v>
      </c>
      <c r="AD5">
        <f t="shared" ref="AD5:AD12" si="4">IF(D4=1,1,IF(D4=2,1,IF(D4=3,3/2,IF(D4=4,2,IF(D4=5,5/2,IF(D4=6,3,IF(D4=7,7/2,IF(D4=8,4,9/2))))))))</f>
        <v>2.5</v>
      </c>
      <c r="AE5">
        <f t="shared" ref="AE5:AE12" si="5">IF(D4=1,1,IF(D4=2,3/2,IF(D4=3,2,IF(D4=4,5/2,IF(D4=5,3,IF(D4=6,7/2,IF(D4=7,4,IF(D4=8,9/2,9/2))))))))</f>
        <v>3</v>
      </c>
      <c r="AF5">
        <f>IF(E4=1,1,IF(E4=2,1/2,IF(E4=3,1,IF(E4=4,3/2,IF(E4=5,2,IF(E4=6,5/2,IF(E4=7,3,IF(E4=8,7/2,4))))))))</f>
        <v>1</v>
      </c>
      <c r="AG5">
        <f>IF(E4=1,1,IF(E4=2,1,IF(E4=3,3/2,IF(E4=4,2,IF(E4=5,5/2,IF(E4=6,3,IF(E4=7,7/2,IF(E4=8,4,9/2))))))))</f>
        <v>1</v>
      </c>
      <c r="AH5">
        <f>IF(E4=1,1,IF(E4=2,3/2,IF(E4=3,2,IF(E4=4,5/2,IF(E4=5,3,IF(E4=6,7/2,IF(E4=7,4,IF(E4=8,9/2,9/2))))))))</f>
        <v>1</v>
      </c>
      <c r="AI5">
        <f>IF(F4=1,1,IF(F4=2,1/2,IF(F4=3,1,IF(F4=4,3/2,IF(F4=5,2,IF(F4=6,5/2,IF(F4=7,3,IF(F4=8,7/2,4))))))))</f>
        <v>2</v>
      </c>
      <c r="AJ5">
        <f>IF(F4=1,1,IF(F4=2,1,IF(F4=3,3/2,IF(F4=4,2,IF(F4=5,5/2,IF(F4=6,3,IF(F4=7,7/2,IF(F4=8,4,9/2))))))))</f>
        <v>2.5</v>
      </c>
      <c r="AK5">
        <f>IF(F4=1,1,IF(F4=2,3/2,IF(F4=3,2,IF(F4=4,5/2,IF(F4=5,3,IF(F4=6,7/2,IF(F4=7,4,IF(F4=8,9/2,9/2))))))))</f>
        <v>3</v>
      </c>
      <c r="AM5" s="12"/>
      <c r="AN5" s="12"/>
    </row>
    <row r="6" customFormat="1" spans="1:40">
      <c r="A6" s="2">
        <v>3</v>
      </c>
      <c r="B6" s="3">
        <v>3</v>
      </c>
      <c r="C6" s="3">
        <v>1</v>
      </c>
      <c r="D6" s="3">
        <v>5</v>
      </c>
      <c r="E6" s="3">
        <v>3</v>
      </c>
      <c r="F6" s="3">
        <v>5</v>
      </c>
      <c r="G6" s="3">
        <v>3</v>
      </c>
      <c r="H6" s="3">
        <v>1</v>
      </c>
      <c r="I6" s="3">
        <v>5</v>
      </c>
      <c r="J6" s="3">
        <v>5</v>
      </c>
      <c r="K6" s="3">
        <v>5</v>
      </c>
      <c r="L6" s="3">
        <v>1</v>
      </c>
      <c r="M6" s="3">
        <v>1</v>
      </c>
      <c r="N6" s="3">
        <v>3</v>
      </c>
      <c r="O6" s="3">
        <v>1</v>
      </c>
      <c r="P6" s="3">
        <v>5</v>
      </c>
      <c r="R6" s="7"/>
      <c r="S6" s="2">
        <v>2</v>
      </c>
      <c r="T6">
        <v>1</v>
      </c>
      <c r="U6">
        <v>1</v>
      </c>
      <c r="V6">
        <v>1</v>
      </c>
      <c r="W6">
        <f t="shared" si="0"/>
        <v>1</v>
      </c>
      <c r="X6">
        <f t="shared" si="1"/>
        <v>1.5</v>
      </c>
      <c r="Y6">
        <f t="shared" si="2"/>
        <v>2</v>
      </c>
      <c r="Z6">
        <f t="shared" ref="Z6:Z12" si="6">IF(C5=1,1,IF(C5=2,1/2,IF(C5=3,1,IF(C5=4,3/2,IF(C5=5,2,IF(C5=6,5/2,IF(C5=7,3,IF(C5=8,7/2,4))))))))</f>
        <v>1</v>
      </c>
      <c r="AA6">
        <f t="shared" ref="AA6:AA12" si="7">IF(C5=1,1,IF(C5=2,1,IF(C5=3,3/2,IF(C5=4,2,IF(C5=5,5/2,IF(C5=6,3,IF(C5=7,7/2,IF(C5=8,4,9/2))))))))</f>
        <v>1</v>
      </c>
      <c r="AB6">
        <f t="shared" ref="AB6:AB12" si="8">IF(C5=1,1,IF(C5=2,3/2,IF(C5=3,2,IF(C5=4,5/2,IF(C5=5,3,IF(C5=6,7/2,IF(C5=7,4,IF(C5=8,9/2,9/2))))))))</f>
        <v>1</v>
      </c>
      <c r="AC6">
        <f t="shared" si="3"/>
        <v>1.5</v>
      </c>
      <c r="AD6">
        <f t="shared" si="4"/>
        <v>2</v>
      </c>
      <c r="AE6">
        <f t="shared" si="5"/>
        <v>2.5</v>
      </c>
      <c r="AF6">
        <f t="shared" ref="AF6:AF12" si="9">IF(E5=1,1,IF(E5=2,1/2,IF(E5=3,1,IF(E5=4,3/2,IF(E5=5,2,IF(E5=6,5/2,IF(E5=7,3,IF(E5=8,7/2,4))))))))</f>
        <v>1</v>
      </c>
      <c r="AG6">
        <f t="shared" ref="AG6:AG12" si="10">IF(E5=1,1,IF(E5=2,1,IF(E5=3,3/2,IF(E5=4,2,IF(E5=5,5/2,IF(E5=6,3,IF(E5=7,7/2,IF(E5=8,4,9/2))))))))</f>
        <v>1.5</v>
      </c>
      <c r="AH6">
        <f t="shared" ref="AH6:AH12" si="11">IF(E5=1,1,IF(E5=2,3/2,IF(E5=3,2,IF(E5=4,5/2,IF(E5=5,3,IF(E5=6,7/2,IF(E5=7,4,IF(E5=8,9/2,9/2))))))))</f>
        <v>2</v>
      </c>
      <c r="AI6">
        <f t="shared" ref="AI6:AI12" si="12">IF(F5=1,1,IF(F5=2,1/2,IF(F5=3,1,IF(F5=4,3/2,IF(F5=5,2,IF(F5=6,5/2,IF(F5=7,3,IF(F5=8,7/2,4))))))))</f>
        <v>2</v>
      </c>
      <c r="AJ6">
        <f t="shared" ref="AJ6:AJ12" si="13">IF(F5=1,1,IF(F5=2,1,IF(F5=3,3/2,IF(F5=4,2,IF(F5=5,5/2,IF(F5=6,3,IF(F5=7,7/2,IF(F5=8,4,9/2))))))))</f>
        <v>2.5</v>
      </c>
      <c r="AK6">
        <f t="shared" ref="AK6:AK12" si="14">IF(F5=1,1,IF(F5=2,3/2,IF(F5=3,2,IF(F5=4,5/2,IF(F5=5,3,IF(F5=6,7/2,IF(F5=7,4,IF(F5=8,9/2,9/2))))))))</f>
        <v>3</v>
      </c>
      <c r="AM6" s="12"/>
      <c r="AN6" s="12"/>
    </row>
    <row r="7" customFormat="1" spans="1:40">
      <c r="A7" s="2">
        <v>4</v>
      </c>
      <c r="B7" s="3">
        <v>3</v>
      </c>
      <c r="C7" s="3">
        <v>1</v>
      </c>
      <c r="D7" s="3">
        <v>3</v>
      </c>
      <c r="E7" s="3">
        <v>1</v>
      </c>
      <c r="F7" s="3">
        <v>5</v>
      </c>
      <c r="G7" s="3">
        <v>1</v>
      </c>
      <c r="H7" s="3">
        <v>1</v>
      </c>
      <c r="I7" s="3">
        <v>1</v>
      </c>
      <c r="J7" s="3">
        <v>3</v>
      </c>
      <c r="K7" s="3">
        <v>5</v>
      </c>
      <c r="L7" s="3">
        <v>5</v>
      </c>
      <c r="M7" s="3">
        <v>1</v>
      </c>
      <c r="N7" s="3">
        <v>5</v>
      </c>
      <c r="O7" s="3">
        <v>1</v>
      </c>
      <c r="P7" s="3">
        <v>3</v>
      </c>
      <c r="R7" s="7"/>
      <c r="S7" s="2">
        <v>3</v>
      </c>
      <c r="T7">
        <v>1</v>
      </c>
      <c r="U7">
        <v>1</v>
      </c>
      <c r="V7">
        <v>1</v>
      </c>
      <c r="W7">
        <f t="shared" si="0"/>
        <v>1</v>
      </c>
      <c r="X7">
        <f t="shared" si="1"/>
        <v>1.5</v>
      </c>
      <c r="Y7">
        <f t="shared" si="2"/>
        <v>2</v>
      </c>
      <c r="Z7">
        <f t="shared" si="6"/>
        <v>1</v>
      </c>
      <c r="AA7">
        <f t="shared" si="7"/>
        <v>1</v>
      </c>
      <c r="AB7">
        <f t="shared" si="8"/>
        <v>1</v>
      </c>
      <c r="AC7">
        <f t="shared" si="3"/>
        <v>2</v>
      </c>
      <c r="AD7">
        <f t="shared" si="4"/>
        <v>2.5</v>
      </c>
      <c r="AE7">
        <f t="shared" si="5"/>
        <v>3</v>
      </c>
      <c r="AF7">
        <f t="shared" si="9"/>
        <v>1</v>
      </c>
      <c r="AG7">
        <f t="shared" si="10"/>
        <v>1.5</v>
      </c>
      <c r="AH7">
        <f t="shared" si="11"/>
        <v>2</v>
      </c>
      <c r="AI7">
        <f t="shared" si="12"/>
        <v>2</v>
      </c>
      <c r="AJ7">
        <f t="shared" si="13"/>
        <v>2.5</v>
      </c>
      <c r="AK7">
        <f t="shared" si="14"/>
        <v>3</v>
      </c>
      <c r="AM7" s="12"/>
      <c r="AN7" s="12"/>
    </row>
    <row r="8" customFormat="1" spans="1:40">
      <c r="A8" s="2">
        <v>5</v>
      </c>
      <c r="B8" s="3">
        <v>5</v>
      </c>
      <c r="C8" s="3">
        <v>3</v>
      </c>
      <c r="D8" s="3">
        <v>3</v>
      </c>
      <c r="E8" s="3">
        <v>1</v>
      </c>
      <c r="F8" s="3">
        <v>5</v>
      </c>
      <c r="G8" s="3">
        <v>1</v>
      </c>
      <c r="H8" s="3">
        <v>1</v>
      </c>
      <c r="I8" s="3">
        <v>5</v>
      </c>
      <c r="J8" s="3">
        <v>5</v>
      </c>
      <c r="K8" s="3">
        <v>3</v>
      </c>
      <c r="L8" s="3">
        <v>5</v>
      </c>
      <c r="M8" s="3">
        <v>1</v>
      </c>
      <c r="N8" s="3">
        <v>3</v>
      </c>
      <c r="O8" s="3">
        <v>1</v>
      </c>
      <c r="P8" s="3">
        <v>3</v>
      </c>
      <c r="R8" s="7"/>
      <c r="S8" s="2">
        <v>4</v>
      </c>
      <c r="T8">
        <v>1</v>
      </c>
      <c r="U8">
        <v>1</v>
      </c>
      <c r="V8">
        <v>1</v>
      </c>
      <c r="W8">
        <f t="shared" si="0"/>
        <v>1</v>
      </c>
      <c r="X8">
        <f t="shared" si="1"/>
        <v>1.5</v>
      </c>
      <c r="Y8">
        <f t="shared" si="2"/>
        <v>2</v>
      </c>
      <c r="Z8">
        <f t="shared" si="6"/>
        <v>1</v>
      </c>
      <c r="AA8">
        <f t="shared" si="7"/>
        <v>1</v>
      </c>
      <c r="AB8">
        <f t="shared" si="8"/>
        <v>1</v>
      </c>
      <c r="AC8">
        <f t="shared" si="3"/>
        <v>1</v>
      </c>
      <c r="AD8">
        <f t="shared" si="4"/>
        <v>1.5</v>
      </c>
      <c r="AE8">
        <f t="shared" si="5"/>
        <v>2</v>
      </c>
      <c r="AF8">
        <f t="shared" si="9"/>
        <v>1</v>
      </c>
      <c r="AG8">
        <f t="shared" si="10"/>
        <v>1</v>
      </c>
      <c r="AH8">
        <f t="shared" si="11"/>
        <v>1</v>
      </c>
      <c r="AI8">
        <f t="shared" si="12"/>
        <v>2</v>
      </c>
      <c r="AJ8">
        <f t="shared" si="13"/>
        <v>2.5</v>
      </c>
      <c r="AK8">
        <f t="shared" si="14"/>
        <v>3</v>
      </c>
      <c r="AM8" s="12"/>
      <c r="AN8" s="12"/>
    </row>
    <row r="9" customFormat="1" spans="1:40">
      <c r="A9" s="2">
        <v>6</v>
      </c>
      <c r="B9" s="3">
        <v>3</v>
      </c>
      <c r="C9" s="3">
        <v>1</v>
      </c>
      <c r="D9" s="3">
        <v>5</v>
      </c>
      <c r="E9" s="3">
        <v>1</v>
      </c>
      <c r="F9" s="3">
        <v>5</v>
      </c>
      <c r="G9" s="3">
        <v>3</v>
      </c>
      <c r="H9" s="3">
        <v>1</v>
      </c>
      <c r="I9" s="3">
        <v>1</v>
      </c>
      <c r="J9" s="3">
        <v>3</v>
      </c>
      <c r="K9" s="3">
        <v>3</v>
      </c>
      <c r="L9" s="3">
        <v>5</v>
      </c>
      <c r="M9" s="3">
        <v>1</v>
      </c>
      <c r="N9" s="3">
        <v>3</v>
      </c>
      <c r="O9" s="3">
        <v>1</v>
      </c>
      <c r="P9" s="3">
        <v>3</v>
      </c>
      <c r="R9" s="7"/>
      <c r="S9" s="2">
        <v>5</v>
      </c>
      <c r="T9">
        <v>1</v>
      </c>
      <c r="U9">
        <v>1</v>
      </c>
      <c r="V9">
        <v>1</v>
      </c>
      <c r="W9">
        <f t="shared" si="0"/>
        <v>2</v>
      </c>
      <c r="X9">
        <f t="shared" si="1"/>
        <v>2.5</v>
      </c>
      <c r="Y9">
        <f t="shared" si="2"/>
        <v>3</v>
      </c>
      <c r="Z9">
        <f t="shared" si="6"/>
        <v>1</v>
      </c>
      <c r="AA9">
        <f t="shared" si="7"/>
        <v>1.5</v>
      </c>
      <c r="AB9">
        <f t="shared" si="8"/>
        <v>2</v>
      </c>
      <c r="AC9">
        <f t="shared" si="3"/>
        <v>1</v>
      </c>
      <c r="AD9">
        <f t="shared" si="4"/>
        <v>1.5</v>
      </c>
      <c r="AE9">
        <f t="shared" si="5"/>
        <v>2</v>
      </c>
      <c r="AF9">
        <f t="shared" si="9"/>
        <v>1</v>
      </c>
      <c r="AG9">
        <f t="shared" si="10"/>
        <v>1</v>
      </c>
      <c r="AH9">
        <f t="shared" si="11"/>
        <v>1</v>
      </c>
      <c r="AI9">
        <f t="shared" si="12"/>
        <v>2</v>
      </c>
      <c r="AJ9">
        <f t="shared" si="13"/>
        <v>2.5</v>
      </c>
      <c r="AK9">
        <f t="shared" si="14"/>
        <v>3</v>
      </c>
      <c r="AM9" s="12"/>
      <c r="AN9" s="12"/>
    </row>
    <row r="10" customFormat="1" spans="1:40">
      <c r="A10" s="2">
        <v>7</v>
      </c>
      <c r="B10" s="3">
        <v>1</v>
      </c>
      <c r="C10" s="3">
        <v>3</v>
      </c>
      <c r="D10" s="3">
        <v>3</v>
      </c>
      <c r="E10" s="3">
        <v>3</v>
      </c>
      <c r="F10" s="3">
        <v>5</v>
      </c>
      <c r="G10" s="3">
        <v>3</v>
      </c>
      <c r="H10" s="3">
        <v>1</v>
      </c>
      <c r="I10" s="3">
        <v>5</v>
      </c>
      <c r="J10" s="3">
        <v>5</v>
      </c>
      <c r="K10" s="3">
        <v>3</v>
      </c>
      <c r="L10" s="3">
        <v>1</v>
      </c>
      <c r="M10" s="3">
        <v>1</v>
      </c>
      <c r="N10" s="3">
        <v>3</v>
      </c>
      <c r="O10" s="3">
        <v>1</v>
      </c>
      <c r="P10" s="3">
        <v>5</v>
      </c>
      <c r="R10" s="7"/>
      <c r="S10" s="2">
        <v>6</v>
      </c>
      <c r="T10">
        <v>1</v>
      </c>
      <c r="U10">
        <v>1</v>
      </c>
      <c r="V10">
        <v>1</v>
      </c>
      <c r="W10">
        <f t="shared" si="0"/>
        <v>1</v>
      </c>
      <c r="X10">
        <f t="shared" si="1"/>
        <v>1.5</v>
      </c>
      <c r="Y10">
        <f t="shared" si="2"/>
        <v>2</v>
      </c>
      <c r="Z10">
        <f t="shared" si="6"/>
        <v>1</v>
      </c>
      <c r="AA10">
        <f t="shared" si="7"/>
        <v>1</v>
      </c>
      <c r="AB10">
        <f t="shared" si="8"/>
        <v>1</v>
      </c>
      <c r="AC10">
        <f t="shared" si="3"/>
        <v>2</v>
      </c>
      <c r="AD10">
        <f t="shared" si="4"/>
        <v>2.5</v>
      </c>
      <c r="AE10">
        <f t="shared" si="5"/>
        <v>3</v>
      </c>
      <c r="AF10">
        <f t="shared" si="9"/>
        <v>1</v>
      </c>
      <c r="AG10">
        <f t="shared" si="10"/>
        <v>1</v>
      </c>
      <c r="AH10">
        <f t="shared" si="11"/>
        <v>1</v>
      </c>
      <c r="AI10">
        <f t="shared" si="12"/>
        <v>2</v>
      </c>
      <c r="AJ10">
        <f t="shared" si="13"/>
        <v>2.5</v>
      </c>
      <c r="AK10">
        <f t="shared" si="14"/>
        <v>3</v>
      </c>
      <c r="AM10" s="12"/>
      <c r="AN10" s="12"/>
    </row>
    <row r="11" customFormat="1" spans="1:40">
      <c r="A11" s="2">
        <v>8</v>
      </c>
      <c r="B11" s="3">
        <v>1</v>
      </c>
      <c r="C11" s="3">
        <v>3</v>
      </c>
      <c r="D11" s="3">
        <v>4</v>
      </c>
      <c r="E11" s="3">
        <v>3</v>
      </c>
      <c r="F11" s="3">
        <v>5</v>
      </c>
      <c r="G11" s="3">
        <v>1</v>
      </c>
      <c r="H11" s="3">
        <v>1</v>
      </c>
      <c r="I11" s="3">
        <v>5</v>
      </c>
      <c r="J11" s="3">
        <v>5</v>
      </c>
      <c r="K11" s="3">
        <v>3</v>
      </c>
      <c r="L11" s="3">
        <v>1</v>
      </c>
      <c r="M11" s="3">
        <v>1</v>
      </c>
      <c r="N11" s="3">
        <v>1</v>
      </c>
      <c r="O11" s="3">
        <v>1</v>
      </c>
      <c r="P11" s="3">
        <v>5</v>
      </c>
      <c r="R11" s="7"/>
      <c r="S11" s="2">
        <v>7</v>
      </c>
      <c r="T11">
        <v>1</v>
      </c>
      <c r="U11">
        <v>1</v>
      </c>
      <c r="V11">
        <v>1</v>
      </c>
      <c r="W11">
        <f t="shared" si="0"/>
        <v>1</v>
      </c>
      <c r="X11">
        <f t="shared" si="1"/>
        <v>1</v>
      </c>
      <c r="Y11">
        <f t="shared" si="2"/>
        <v>1</v>
      </c>
      <c r="Z11">
        <f t="shared" si="6"/>
        <v>1</v>
      </c>
      <c r="AA11">
        <f t="shared" si="7"/>
        <v>1.5</v>
      </c>
      <c r="AB11">
        <f t="shared" si="8"/>
        <v>2</v>
      </c>
      <c r="AC11">
        <f t="shared" si="3"/>
        <v>1</v>
      </c>
      <c r="AD11">
        <f t="shared" si="4"/>
        <v>1.5</v>
      </c>
      <c r="AE11">
        <f t="shared" si="5"/>
        <v>2</v>
      </c>
      <c r="AF11">
        <f t="shared" si="9"/>
        <v>1</v>
      </c>
      <c r="AG11">
        <f t="shared" si="10"/>
        <v>1.5</v>
      </c>
      <c r="AH11">
        <f t="shared" si="11"/>
        <v>2</v>
      </c>
      <c r="AI11">
        <f t="shared" si="12"/>
        <v>2</v>
      </c>
      <c r="AJ11">
        <f t="shared" si="13"/>
        <v>2.5</v>
      </c>
      <c r="AK11">
        <f t="shared" si="14"/>
        <v>3</v>
      </c>
      <c r="AM11" s="12"/>
      <c r="AN11" s="12"/>
    </row>
    <row r="12" customFormat="1" spans="18:40">
      <c r="R12" s="7"/>
      <c r="S12" s="2">
        <v>8</v>
      </c>
      <c r="T12">
        <v>1</v>
      </c>
      <c r="U12">
        <v>1</v>
      </c>
      <c r="V12">
        <v>1</v>
      </c>
      <c r="W12">
        <f t="shared" si="0"/>
        <v>1</v>
      </c>
      <c r="X12">
        <f t="shared" si="1"/>
        <v>1</v>
      </c>
      <c r="Y12">
        <f t="shared" si="2"/>
        <v>1</v>
      </c>
      <c r="Z12">
        <f t="shared" si="6"/>
        <v>1</v>
      </c>
      <c r="AA12">
        <f t="shared" si="7"/>
        <v>1.5</v>
      </c>
      <c r="AB12">
        <f t="shared" si="8"/>
        <v>2</v>
      </c>
      <c r="AC12">
        <f t="shared" si="3"/>
        <v>1.5</v>
      </c>
      <c r="AD12">
        <f t="shared" si="4"/>
        <v>2</v>
      </c>
      <c r="AE12">
        <f t="shared" si="5"/>
        <v>2.5</v>
      </c>
      <c r="AF12">
        <f t="shared" si="9"/>
        <v>1</v>
      </c>
      <c r="AG12">
        <f t="shared" si="10"/>
        <v>1.5</v>
      </c>
      <c r="AH12">
        <f t="shared" si="11"/>
        <v>2</v>
      </c>
      <c r="AI12">
        <f t="shared" si="12"/>
        <v>2</v>
      </c>
      <c r="AJ12">
        <f t="shared" si="13"/>
        <v>2.5</v>
      </c>
      <c r="AK12">
        <f t="shared" si="14"/>
        <v>3</v>
      </c>
      <c r="AM12" s="12"/>
      <c r="AN12" s="12"/>
    </row>
    <row r="13" customFormat="1" spans="18:40">
      <c r="R13" s="7"/>
      <c r="S13" s="2" t="s">
        <v>59</v>
      </c>
      <c r="T13" s="9">
        <f t="shared" ref="T13:AK13" si="15">AVERAGE(T5:T12)</f>
        <v>1</v>
      </c>
      <c r="U13" s="9">
        <f t="shared" si="15"/>
        <v>1</v>
      </c>
      <c r="V13" s="9">
        <f t="shared" si="15"/>
        <v>1</v>
      </c>
      <c r="W13" s="9">
        <f t="shared" si="15"/>
        <v>1.25</v>
      </c>
      <c r="X13" s="9">
        <f t="shared" si="15"/>
        <v>1.625</v>
      </c>
      <c r="Y13" s="9">
        <f t="shared" si="15"/>
        <v>2</v>
      </c>
      <c r="Z13" s="9">
        <f t="shared" si="15"/>
        <v>1.125</v>
      </c>
      <c r="AA13" s="9">
        <f t="shared" si="15"/>
        <v>1.375</v>
      </c>
      <c r="AB13" s="9">
        <f t="shared" si="15"/>
        <v>1.625</v>
      </c>
      <c r="AC13" s="9">
        <f t="shared" si="15"/>
        <v>1.5</v>
      </c>
      <c r="AD13" s="9">
        <f t="shared" si="15"/>
        <v>2</v>
      </c>
      <c r="AE13" s="9">
        <f t="shared" si="15"/>
        <v>2.5</v>
      </c>
      <c r="AF13" s="9">
        <f t="shared" si="15"/>
        <v>1</v>
      </c>
      <c r="AG13" s="9">
        <f t="shared" si="15"/>
        <v>1.25</v>
      </c>
      <c r="AH13" s="9">
        <f t="shared" si="15"/>
        <v>1.5</v>
      </c>
      <c r="AI13" s="9">
        <f t="shared" si="15"/>
        <v>2</v>
      </c>
      <c r="AJ13" s="9">
        <f t="shared" si="15"/>
        <v>2.5</v>
      </c>
      <c r="AK13" s="9">
        <f t="shared" si="15"/>
        <v>3</v>
      </c>
      <c r="AM13" s="12"/>
      <c r="AN13" s="12"/>
    </row>
    <row r="14" customFormat="1" spans="18:40">
      <c r="R14" s="7" t="s">
        <v>98</v>
      </c>
      <c r="S14" s="2">
        <v>1</v>
      </c>
      <c r="T14" s="9">
        <f t="shared" ref="T14:T21" si="16">IF(B4=1,1,IF(B4=2,2/3,IF(B4=3,1/2,IF(B4=4,2/5,IF(B4=5,1/3,IF(B4=6,2/7,IF(B4=7,1/4,IF(B4=8,2/9,2/9))))))))</f>
        <v>0.333333333333333</v>
      </c>
      <c r="U14" s="9">
        <f t="shared" ref="U14:U21" si="17">IF(B4=1,1,IF(B4=2,1,IF(B4=3,2/3,IF(B4=4,1/2,IF(B4=5,2/5,IF(B4=6,1/3,IF(B4=7,2/7,IF(B4=8,1/4,2/9))))))))</f>
        <v>0.4</v>
      </c>
      <c r="V14" s="9">
        <f t="shared" ref="V14:V21" si="18">IF(B4=1,1,IF(B4=2,2,IF(B4=3,1,IF(B4=4,2/3,IF(B4=5,1/2,IF(B4=6,2/5,IF(B4=7,1/3,IF(B4=8,2/7,1/4))))))))</f>
        <v>0.5</v>
      </c>
      <c r="W14">
        <v>1</v>
      </c>
      <c r="X14">
        <v>1</v>
      </c>
      <c r="Y14">
        <v>1</v>
      </c>
      <c r="Z14">
        <f>IF(G4=1,1,IF(G4=2,1/2,IF(G4=3,1,IF(G4=4,3/2,IF(G4=5,2,IF(G4=6,5/2,IF(G4=7,3,IF(G4=8,7/2,4))))))))</f>
        <v>1</v>
      </c>
      <c r="AA14">
        <f>IF(G4=1,1,IF(G4=2,1,IF(G4=3,3/2,IF(G4=4,2,IF(G4=5,5/2,IF(G4=6,3,IF(G4=7,7/2,IF(G4=8,4,9/2))))))))</f>
        <v>1.5</v>
      </c>
      <c r="AB14">
        <f>IF(G4=1,1,IF(G4=2,3/2,IF(G4=3,2,IF(G4=4,5/2,IF(G4=5,3,IF(G4=6,7/2,IF(G4=7,4,IF(G4=8,9/2,9/2))))))))</f>
        <v>2</v>
      </c>
      <c r="AC14">
        <f>IF(H4=1,1,IF(H4=2,1/2,IF(H4=3,1,IF(H4=4,3/2,IF(H4=5,2,IF(H4=6,5/2,IF(H4=7,3,IF(H4=8,7/2,4))))))))</f>
        <v>1</v>
      </c>
      <c r="AD14">
        <f>IF(H4=1,1,IF(H4=2,1,IF(H4=3,3/2,IF(H4=4,2,IF(H4=5,5/2,IF(H4=6,3,IF(H4=7,7/2,IF(H4=8,4,9/2))))))))</f>
        <v>1</v>
      </c>
      <c r="AE14">
        <f>IF(H4=1,1,IF(H4=2,3/2,IF(H4=3,2,IF(H4=4,5/2,IF(H4=5,3,IF(H4=6,7/2,IF(H4=7,4,IF(H4=8,9/2,9/2))))))))</f>
        <v>1</v>
      </c>
      <c r="AF14" s="9">
        <f>IF(I4=1,1,IF(I4=2,2/3,IF(I4=3,1/2,IF(I4=4,2/5,IF(I4=5,1/3,IF(I4=6,2/7,IF(I4=7,1/4,IF(I4=8,2/9,2/9))))))))</f>
        <v>0.5</v>
      </c>
      <c r="AG14" s="9">
        <f>IF(I4=1,1,IF(I4=2,1,IF(I4=3,2/3,IF(I4=4,1/2,IF(I4=5,2/5,IF(I4=6,1/3,IF(I4=7,2/7,IF(I4=8,1/4,2/9))))))))</f>
        <v>0.666666666666667</v>
      </c>
      <c r="AH14" s="9">
        <f>IF(I4=1,1,IF(I4=2,2,IF(I4=3,1,IF(I4=4,2/3,IF(I4=5,1/2,IF(I4=6,2/5,IF(I4=7,1/3,IF(I4=8,2/7,1/4))))))))</f>
        <v>1</v>
      </c>
      <c r="AI14" s="9">
        <f>IF(J4=1,1,IF(J4=2,2/3,IF(J4=3,1/2,IF(J4=4,2/5,IF(J4=5,1/3,IF(J4=6,2/7,IF(J4=7,1/4,IF(J4=8,2/9,2/9))))))))</f>
        <v>1</v>
      </c>
      <c r="AJ14" s="9">
        <f>IF(J4=1,1,IF(J4=2,1,IF(J4=3,2/3,IF(J4=4,1/2,IF(J4=5,2/5,IF(J4=6,1/3,IF(J4=7,2/7,IF(J4=8,1/4,2/9))))))))</f>
        <v>1</v>
      </c>
      <c r="AK14" s="9">
        <f>IF(J4=1,1,IF(J4=2,2,IF(J4=3,1,IF(J4=4,2/3,IF(J4=5,1/2,IF(J4=6,2/5,IF(J4=7,1/3,IF(J4=8,2/7,1/4))))))))</f>
        <v>1</v>
      </c>
      <c r="AM14" s="12"/>
      <c r="AN14" s="12"/>
    </row>
    <row r="15" customFormat="1" spans="18:40">
      <c r="R15" s="7"/>
      <c r="S15" s="2">
        <v>2</v>
      </c>
      <c r="T15" s="9">
        <f t="shared" si="16"/>
        <v>0.5</v>
      </c>
      <c r="U15" s="9">
        <f t="shared" si="17"/>
        <v>0.666666666666667</v>
      </c>
      <c r="V15" s="9">
        <f t="shared" si="18"/>
        <v>1</v>
      </c>
      <c r="W15">
        <v>1</v>
      </c>
      <c r="X15">
        <v>1</v>
      </c>
      <c r="Y15">
        <v>1</v>
      </c>
      <c r="Z15">
        <f t="shared" ref="Z15:Z21" si="19">IF(G5=1,1,IF(G5=2,1/2,IF(G5=3,1,IF(G5=4,3/2,IF(G5=5,2,IF(G5=6,5/2,IF(G5=7,3,IF(G5=8,7/2,4))))))))</f>
        <v>1</v>
      </c>
      <c r="AA15">
        <f t="shared" ref="AA15:AA21" si="20">IF(G5=1,1,IF(G5=2,1,IF(G5=3,3/2,IF(G5=4,2,IF(G5=5,5/2,IF(G5=6,3,IF(G5=7,7/2,IF(G5=8,4,9/2))))))))</f>
        <v>1</v>
      </c>
      <c r="AB15">
        <f t="shared" ref="AB15:AB21" si="21">IF(G5=1,1,IF(G5=2,3/2,IF(G5=3,2,IF(G5=4,5/2,IF(G5=5,3,IF(G5=6,7/2,IF(G5=7,4,IF(G5=8,9/2,9/2))))))))</f>
        <v>1</v>
      </c>
      <c r="AC15">
        <f t="shared" ref="AC15:AC21" si="22">IF(H5=1,1,IF(H5=2,1/2,IF(H5=3,1,IF(H5=4,3/2,IF(H5=5,2,IF(H5=6,5/2,IF(H5=7,3,IF(H5=8,7/2,4))))))))</f>
        <v>1</v>
      </c>
      <c r="AD15">
        <f t="shared" ref="AD15:AD21" si="23">IF(H5=1,1,IF(H5=2,1,IF(H5=3,3/2,IF(H5=4,2,IF(H5=5,5/2,IF(H5=6,3,IF(H5=7,7/2,IF(H5=8,4,9/2))))))))</f>
        <v>1</v>
      </c>
      <c r="AE15">
        <f t="shared" ref="AE15:AE21" si="24">IF(H5=1,1,IF(H5=2,3/2,IF(H5=3,2,IF(H5=4,5/2,IF(H5=5,3,IF(H5=6,7/2,IF(H5=7,4,IF(H5=8,9/2,9/2))))))))</f>
        <v>1</v>
      </c>
      <c r="AF15" s="9">
        <f t="shared" ref="AF15:AF21" si="25">IF(I5=1,1,IF(I5=2,2/3,IF(I5=3,1/2,IF(I5=4,2/5,IF(I5=5,1/3,IF(I5=6,2/7,IF(I5=7,1/4,IF(I5=8,2/9,2/9))))))))</f>
        <v>1</v>
      </c>
      <c r="AG15" s="9">
        <f t="shared" ref="AG15:AG21" si="26">IF(I5=1,1,IF(I5=2,1,IF(I5=3,2/3,IF(I5=4,1/2,IF(I5=5,2/5,IF(I5=6,1/3,IF(I5=7,2/7,IF(I5=8,1/4,2/9))))))))</f>
        <v>1</v>
      </c>
      <c r="AH15" s="9">
        <f t="shared" ref="AH15:AH21" si="27">IF(I5=1,1,IF(I5=2,2,IF(I5=3,1,IF(I5=4,2/3,IF(I5=5,1/2,IF(I5=6,2/5,IF(I5=7,1/3,IF(I5=8,2/7,1/4))))))))</f>
        <v>1</v>
      </c>
      <c r="AI15" s="9">
        <f t="shared" ref="AI15:AI21" si="28">IF(J5=1,1,IF(J5=2,2/3,IF(J5=3,1/2,IF(J5=4,2/5,IF(J5=5,1/3,IF(J5=6,2/7,IF(J5=7,1/4,IF(J5=8,2/9,2/9))))))))</f>
        <v>0.333333333333333</v>
      </c>
      <c r="AJ15" s="9">
        <f t="shared" ref="AJ15:AJ21" si="29">IF(J5=1,1,IF(J5=2,1,IF(J5=3,2/3,IF(J5=4,1/2,IF(J5=5,2/5,IF(J5=6,1/3,IF(J5=7,2/7,IF(J5=8,1/4,2/9))))))))</f>
        <v>0.4</v>
      </c>
      <c r="AK15" s="9">
        <f t="shared" ref="AK15:AK21" si="30">IF(J5=1,1,IF(J5=2,2,IF(J5=3,1,IF(J5=4,2/3,IF(J5=5,1/2,IF(J5=6,2/5,IF(J5=7,1/3,IF(J5=8,2/7,1/4))))))))</f>
        <v>0.5</v>
      </c>
      <c r="AM15" s="12"/>
      <c r="AN15" s="12"/>
    </row>
    <row r="16" customFormat="1" spans="18:40">
      <c r="R16" s="7"/>
      <c r="S16" s="2">
        <v>3</v>
      </c>
      <c r="T16" s="9">
        <f t="shared" si="16"/>
        <v>0.5</v>
      </c>
      <c r="U16" s="9">
        <f t="shared" si="17"/>
        <v>0.666666666666667</v>
      </c>
      <c r="V16" s="9">
        <f t="shared" si="18"/>
        <v>1</v>
      </c>
      <c r="W16">
        <v>1</v>
      </c>
      <c r="X16">
        <v>1</v>
      </c>
      <c r="Y16">
        <v>1</v>
      </c>
      <c r="Z16">
        <f t="shared" si="19"/>
        <v>1</v>
      </c>
      <c r="AA16">
        <f t="shared" si="20"/>
        <v>1.5</v>
      </c>
      <c r="AB16">
        <f t="shared" si="21"/>
        <v>2</v>
      </c>
      <c r="AC16">
        <f t="shared" si="22"/>
        <v>1</v>
      </c>
      <c r="AD16">
        <f t="shared" si="23"/>
        <v>1</v>
      </c>
      <c r="AE16">
        <f t="shared" si="24"/>
        <v>1</v>
      </c>
      <c r="AF16" s="9">
        <f t="shared" si="25"/>
        <v>0.333333333333333</v>
      </c>
      <c r="AG16" s="9">
        <f t="shared" si="26"/>
        <v>0.4</v>
      </c>
      <c r="AH16" s="9">
        <f t="shared" si="27"/>
        <v>0.5</v>
      </c>
      <c r="AI16" s="9">
        <f t="shared" si="28"/>
        <v>0.333333333333333</v>
      </c>
      <c r="AJ16" s="9">
        <f t="shared" si="29"/>
        <v>0.4</v>
      </c>
      <c r="AK16" s="9">
        <f t="shared" si="30"/>
        <v>0.5</v>
      </c>
      <c r="AM16" s="12"/>
      <c r="AN16" s="12"/>
    </row>
    <row r="17" customFormat="1" spans="18:40">
      <c r="R17" s="7"/>
      <c r="S17" s="2">
        <v>4</v>
      </c>
      <c r="T17" s="9">
        <f t="shared" si="16"/>
        <v>0.5</v>
      </c>
      <c r="U17" s="9">
        <f t="shared" si="17"/>
        <v>0.666666666666667</v>
      </c>
      <c r="V17" s="9">
        <f t="shared" si="18"/>
        <v>1</v>
      </c>
      <c r="W17">
        <v>1</v>
      </c>
      <c r="X17">
        <v>1</v>
      </c>
      <c r="Y17">
        <v>1</v>
      </c>
      <c r="Z17">
        <f t="shared" si="19"/>
        <v>1</v>
      </c>
      <c r="AA17">
        <f t="shared" si="20"/>
        <v>1</v>
      </c>
      <c r="AB17">
        <f t="shared" si="21"/>
        <v>1</v>
      </c>
      <c r="AC17">
        <f t="shared" si="22"/>
        <v>1</v>
      </c>
      <c r="AD17">
        <f t="shared" si="23"/>
        <v>1</v>
      </c>
      <c r="AE17">
        <f t="shared" si="24"/>
        <v>1</v>
      </c>
      <c r="AF17" s="9">
        <f t="shared" si="25"/>
        <v>1</v>
      </c>
      <c r="AG17" s="9">
        <f t="shared" si="26"/>
        <v>1</v>
      </c>
      <c r="AH17" s="9">
        <f t="shared" si="27"/>
        <v>1</v>
      </c>
      <c r="AI17" s="9">
        <f t="shared" si="28"/>
        <v>0.5</v>
      </c>
      <c r="AJ17" s="9">
        <f t="shared" si="29"/>
        <v>0.666666666666667</v>
      </c>
      <c r="AK17" s="9">
        <f t="shared" si="30"/>
        <v>1</v>
      </c>
      <c r="AM17" s="12"/>
      <c r="AN17" s="12"/>
    </row>
    <row r="18" customFormat="1" spans="18:40">
      <c r="R18" s="7"/>
      <c r="S18" s="2">
        <v>5</v>
      </c>
      <c r="T18" s="9">
        <f t="shared" si="16"/>
        <v>0.333333333333333</v>
      </c>
      <c r="U18" s="9">
        <f t="shared" si="17"/>
        <v>0.4</v>
      </c>
      <c r="V18" s="9">
        <f t="shared" si="18"/>
        <v>0.5</v>
      </c>
      <c r="W18">
        <v>1</v>
      </c>
      <c r="X18">
        <v>1</v>
      </c>
      <c r="Y18">
        <v>1</v>
      </c>
      <c r="Z18">
        <f t="shared" si="19"/>
        <v>1</v>
      </c>
      <c r="AA18">
        <f t="shared" si="20"/>
        <v>1</v>
      </c>
      <c r="AB18">
        <f t="shared" si="21"/>
        <v>1</v>
      </c>
      <c r="AC18">
        <f t="shared" si="22"/>
        <v>1</v>
      </c>
      <c r="AD18">
        <f t="shared" si="23"/>
        <v>1</v>
      </c>
      <c r="AE18">
        <f t="shared" si="24"/>
        <v>1</v>
      </c>
      <c r="AF18" s="9">
        <f t="shared" si="25"/>
        <v>0.333333333333333</v>
      </c>
      <c r="AG18" s="9">
        <f t="shared" si="26"/>
        <v>0.4</v>
      </c>
      <c r="AH18" s="9">
        <f t="shared" si="27"/>
        <v>0.5</v>
      </c>
      <c r="AI18" s="9">
        <f t="shared" si="28"/>
        <v>0.333333333333333</v>
      </c>
      <c r="AJ18" s="9">
        <f t="shared" si="29"/>
        <v>0.4</v>
      </c>
      <c r="AK18" s="9">
        <f t="shared" si="30"/>
        <v>0.5</v>
      </c>
      <c r="AM18" s="12"/>
      <c r="AN18" s="12"/>
    </row>
    <row r="19" customFormat="1" spans="18:40">
      <c r="R19" s="7"/>
      <c r="S19" s="2">
        <v>6</v>
      </c>
      <c r="T19" s="9">
        <f t="shared" si="16"/>
        <v>0.5</v>
      </c>
      <c r="U19" s="9">
        <f t="shared" si="17"/>
        <v>0.666666666666667</v>
      </c>
      <c r="V19" s="9">
        <f t="shared" si="18"/>
        <v>1</v>
      </c>
      <c r="W19">
        <v>1</v>
      </c>
      <c r="X19">
        <v>1</v>
      </c>
      <c r="Y19">
        <v>1</v>
      </c>
      <c r="Z19">
        <f t="shared" si="19"/>
        <v>1</v>
      </c>
      <c r="AA19">
        <f t="shared" si="20"/>
        <v>1.5</v>
      </c>
      <c r="AB19">
        <f t="shared" si="21"/>
        <v>2</v>
      </c>
      <c r="AC19">
        <f t="shared" si="22"/>
        <v>1</v>
      </c>
      <c r="AD19">
        <f t="shared" si="23"/>
        <v>1</v>
      </c>
      <c r="AE19">
        <f t="shared" si="24"/>
        <v>1</v>
      </c>
      <c r="AF19" s="9">
        <f t="shared" si="25"/>
        <v>1</v>
      </c>
      <c r="AG19" s="9">
        <f t="shared" si="26"/>
        <v>1</v>
      </c>
      <c r="AH19" s="9">
        <f t="shared" si="27"/>
        <v>1</v>
      </c>
      <c r="AI19" s="9">
        <f t="shared" si="28"/>
        <v>0.5</v>
      </c>
      <c r="AJ19" s="9">
        <f t="shared" si="29"/>
        <v>0.666666666666667</v>
      </c>
      <c r="AK19" s="9">
        <f t="shared" si="30"/>
        <v>1</v>
      </c>
      <c r="AM19" s="12"/>
      <c r="AN19" s="12"/>
    </row>
    <row r="20" customFormat="1" spans="18:40">
      <c r="R20" s="7"/>
      <c r="S20" s="2">
        <v>7</v>
      </c>
      <c r="T20" s="9">
        <f t="shared" si="16"/>
        <v>1</v>
      </c>
      <c r="U20" s="9">
        <f t="shared" si="17"/>
        <v>1</v>
      </c>
      <c r="V20" s="9">
        <f t="shared" si="18"/>
        <v>1</v>
      </c>
      <c r="W20">
        <v>1</v>
      </c>
      <c r="X20">
        <v>1</v>
      </c>
      <c r="Y20">
        <v>1</v>
      </c>
      <c r="Z20">
        <f t="shared" si="19"/>
        <v>1</v>
      </c>
      <c r="AA20">
        <f t="shared" si="20"/>
        <v>1.5</v>
      </c>
      <c r="AB20">
        <f t="shared" si="21"/>
        <v>2</v>
      </c>
      <c r="AC20">
        <f t="shared" si="22"/>
        <v>1</v>
      </c>
      <c r="AD20">
        <f t="shared" si="23"/>
        <v>1</v>
      </c>
      <c r="AE20">
        <f t="shared" si="24"/>
        <v>1</v>
      </c>
      <c r="AF20" s="9">
        <f t="shared" si="25"/>
        <v>0.333333333333333</v>
      </c>
      <c r="AG20" s="9">
        <f t="shared" si="26"/>
        <v>0.4</v>
      </c>
      <c r="AH20" s="9">
        <f t="shared" si="27"/>
        <v>0.5</v>
      </c>
      <c r="AI20" s="9">
        <f t="shared" si="28"/>
        <v>0.333333333333333</v>
      </c>
      <c r="AJ20" s="9">
        <f t="shared" si="29"/>
        <v>0.4</v>
      </c>
      <c r="AK20" s="9">
        <f t="shared" si="30"/>
        <v>0.5</v>
      </c>
      <c r="AM20" s="12"/>
      <c r="AN20" s="12"/>
    </row>
    <row r="21" customFormat="1" spans="18:40">
      <c r="R21" s="7"/>
      <c r="S21" s="2">
        <v>8</v>
      </c>
      <c r="T21" s="9">
        <f t="shared" si="16"/>
        <v>1</v>
      </c>
      <c r="U21" s="9">
        <f t="shared" si="17"/>
        <v>1</v>
      </c>
      <c r="V21" s="9">
        <f t="shared" si="18"/>
        <v>1</v>
      </c>
      <c r="W21">
        <v>1</v>
      </c>
      <c r="X21">
        <v>1</v>
      </c>
      <c r="Y21">
        <v>1</v>
      </c>
      <c r="Z21">
        <f t="shared" si="19"/>
        <v>1</v>
      </c>
      <c r="AA21">
        <f t="shared" si="20"/>
        <v>1</v>
      </c>
      <c r="AB21">
        <f t="shared" si="21"/>
        <v>1</v>
      </c>
      <c r="AC21">
        <f t="shared" si="22"/>
        <v>1</v>
      </c>
      <c r="AD21">
        <f t="shared" si="23"/>
        <v>1</v>
      </c>
      <c r="AE21">
        <f t="shared" si="24"/>
        <v>1</v>
      </c>
      <c r="AF21" s="9">
        <f t="shared" si="25"/>
        <v>0.333333333333333</v>
      </c>
      <c r="AG21" s="9">
        <f t="shared" si="26"/>
        <v>0.4</v>
      </c>
      <c r="AH21" s="9">
        <f t="shared" si="27"/>
        <v>0.5</v>
      </c>
      <c r="AI21" s="9">
        <f t="shared" si="28"/>
        <v>0.333333333333333</v>
      </c>
      <c r="AJ21" s="9">
        <f t="shared" si="29"/>
        <v>0.4</v>
      </c>
      <c r="AK21" s="9">
        <f t="shared" si="30"/>
        <v>0.5</v>
      </c>
      <c r="AM21" s="12"/>
      <c r="AN21" s="12"/>
    </row>
    <row r="22" customFormat="1" spans="18:37">
      <c r="R22" s="7"/>
      <c r="S22" s="2" t="s">
        <v>59</v>
      </c>
      <c r="T22" s="9">
        <f t="shared" ref="T22:AK22" si="31">AVERAGE(T14:T21)</f>
        <v>0.583333333333333</v>
      </c>
      <c r="U22" s="9">
        <f t="shared" si="31"/>
        <v>0.683333333333333</v>
      </c>
      <c r="V22" s="9">
        <f t="shared" si="31"/>
        <v>0.875</v>
      </c>
      <c r="W22" s="9">
        <f t="shared" si="31"/>
        <v>1</v>
      </c>
      <c r="X22" s="9">
        <f t="shared" si="31"/>
        <v>1</v>
      </c>
      <c r="Y22" s="9">
        <f t="shared" si="31"/>
        <v>1</v>
      </c>
      <c r="Z22" s="9">
        <f t="shared" si="31"/>
        <v>1</v>
      </c>
      <c r="AA22" s="9">
        <f t="shared" si="31"/>
        <v>1.25</v>
      </c>
      <c r="AB22" s="9">
        <f t="shared" si="31"/>
        <v>1.5</v>
      </c>
      <c r="AC22" s="9">
        <f t="shared" si="31"/>
        <v>1</v>
      </c>
      <c r="AD22" s="9">
        <f t="shared" si="31"/>
        <v>1</v>
      </c>
      <c r="AE22" s="9">
        <f t="shared" si="31"/>
        <v>1</v>
      </c>
      <c r="AF22" s="9">
        <f t="shared" si="31"/>
        <v>0.604166666666667</v>
      </c>
      <c r="AG22" s="9">
        <f t="shared" si="31"/>
        <v>0.658333333333333</v>
      </c>
      <c r="AH22" s="9">
        <f t="shared" si="31"/>
        <v>0.75</v>
      </c>
      <c r="AI22" s="9">
        <f t="shared" si="31"/>
        <v>0.458333333333333</v>
      </c>
      <c r="AJ22" s="9">
        <f t="shared" si="31"/>
        <v>0.541666666666667</v>
      </c>
      <c r="AK22" s="9">
        <f t="shared" si="31"/>
        <v>0.6875</v>
      </c>
    </row>
    <row r="23" customFormat="1" spans="18:37">
      <c r="R23" s="7" t="s">
        <v>99</v>
      </c>
      <c r="S23" s="2">
        <v>1</v>
      </c>
      <c r="T23" s="9">
        <f t="shared" ref="T23:T30" si="32">IF(C4=1,1,IF(C4=2,2/3,IF(C4=3,1/2,IF(C4=4,2/5,IF(C4=5,1/3,IF(C4=6,2/7,IF(C4=7,1/4,IF(C4=8,2/9,2/9))))))))</f>
        <v>0.5</v>
      </c>
      <c r="U23" s="9">
        <f t="shared" ref="U23:U30" si="33">IF(C4=1,1,IF(C4=2,1,IF(C4=3,2/3,IF(C4=4,1/2,IF(C4=5,2/5,IF(C4=6,1/3,IF(C4=7,2/7,IF(C4=8,1/4,2/9))))))))</f>
        <v>0.666666666666667</v>
      </c>
      <c r="V23" s="9">
        <f t="shared" ref="V23:V30" si="34">IF(C4=1,1,IF(C4=2,2,IF(C4=3,1,IF(C4=4,2/3,IF(C4=5,1/2,IF(C4=6,2/5,IF(C4=7,1/3,IF(C4=8,2/7,1/4))))))))</f>
        <v>1</v>
      </c>
      <c r="W23" s="9">
        <f>IF(G4=1,1,IF(G4=2,2/3,IF(G4=3,1/2,IF(G4=4,2/5,IF(G4=5,1/3,IF(G4=6,2/7,IF(G4=7,1/4,IF(G4=8,2/9,2/9))))))))</f>
        <v>0.5</v>
      </c>
      <c r="X23" s="9">
        <f>IF(G4=1,1,IF(G4=2,1,IF(G4=3,2/3,IF(G4=4,1/2,IF(G4=5,2/5,IF(G4=6,1/3,IF(G4=7,2/7,IF(G4=8,1/4,2/9))))))))</f>
        <v>0.666666666666667</v>
      </c>
      <c r="Y23" s="9">
        <f>IF(G4=1,1,IF(G4=2,2,IF(G4=3,1,IF(G4=4,2/3,IF(G4=5,1/2,IF(G4=6,2/5,IF(G4=7,1/3,IF(G4=8,2/7,1/4))))))))</f>
        <v>1</v>
      </c>
      <c r="Z23">
        <v>1</v>
      </c>
      <c r="AA23">
        <v>1</v>
      </c>
      <c r="AB23">
        <v>1</v>
      </c>
      <c r="AC23">
        <f>IF(K4=1,1,IF(K4=2,1/2,IF(K4=3,1,IF(K4=4,3/2,IF(K4=5,2,IF(K4=6,5/2,IF(K4=7,3,IF(K4=8,7/2,4))))))))</f>
        <v>2</v>
      </c>
      <c r="AD23">
        <f>IF(K4=1,1,IF(K4=2,1,IF(K4=3,3/2,IF(K4=4,2,IF(K4=5,5/2,IF(K4=6,3,IF(K4=7,7/2,IF(K4=8,4,9/2))))))))</f>
        <v>2.5</v>
      </c>
      <c r="AE23">
        <f>IF(K4=1,1,IF(K4=2,3/2,IF(K4=3,2,IF(K4=4,5/2,IF(K4=5,3,IF(K4=6,7/2,IF(K4=7,4,IF(K4=8,9/2,9/2))))))))</f>
        <v>3</v>
      </c>
      <c r="AF23" s="9">
        <f>IF(L4=1,1,IF(L4=2,2/3,IF(L4=3,1/2,IF(L4=4,2/5,IF(L4=5,1/3,IF(L4=6,2/7,IF(L4=7,1/4,IF(L4=8,2/9,2/9))))))))</f>
        <v>0.5</v>
      </c>
      <c r="AG23" s="9">
        <f>IF(L4=1,1,IF(L4=2,1,IF(L4=3,2/3,IF(L4=4,1/2,IF(L4=5,2/5,IF(L4=6,1/3,IF(L4=7,2/7,IF(L4=8,1/4,2/9))))))))</f>
        <v>0.666666666666667</v>
      </c>
      <c r="AH23" s="9">
        <f>IF(L4=1,1,IF(L4=2,2,IF(L4=3,1,IF(L4=4,2/3,IF(L4=5,1/2,IF(L4=6,2/5,IF(L4=7,1/3,IF(L4=8,2/7,1/4))))))))</f>
        <v>1</v>
      </c>
      <c r="AI23">
        <f>IF(M4=1,1,IF(M4=2,1/2,IF(M4=3,1,IF(M4=4,3/2,IF(M4=5,2,IF(M4=6,5/2,IF(M4=7,3,IF(M4=8,7/2,4))))))))</f>
        <v>1</v>
      </c>
      <c r="AJ23">
        <f>IF(M4=1,1,IF(M4=2,1,IF(M4=3,3/2,IF(M4=4,2,IF(M4=5,5/2,IF(M4=6,3,IF(M4=7,7/2,IF(M4=8,4,9/2))))))))</f>
        <v>1</v>
      </c>
      <c r="AK23">
        <f>IF(M4=1,1,IF(M4=2,3/2,IF(M4=3,2,IF(M4=4,5/2,IF(M4=5,3,IF(M4=6,7/2,IF(M4=7,4,IF(M4=8,9/2,9/2))))))))</f>
        <v>1</v>
      </c>
    </row>
    <row r="24" customFormat="1" spans="18:37">
      <c r="R24" s="7"/>
      <c r="S24" s="2">
        <v>2</v>
      </c>
      <c r="T24" s="9">
        <f t="shared" si="32"/>
        <v>1</v>
      </c>
      <c r="U24" s="9">
        <f t="shared" si="33"/>
        <v>1</v>
      </c>
      <c r="V24" s="9">
        <f t="shared" si="34"/>
        <v>1</v>
      </c>
      <c r="W24" s="9">
        <f t="shared" ref="W24:W30" si="35">IF(G5=1,1,IF(G5=2,2/3,IF(G5=3,1/2,IF(G5=4,2/5,IF(G5=5,1/3,IF(G5=6,2/7,IF(G5=7,1/4,IF(G5=8,2/9,2/9))))))))</f>
        <v>1</v>
      </c>
      <c r="X24" s="9">
        <f t="shared" ref="X24:X30" si="36">IF(G5=1,1,IF(G5=2,1,IF(G5=3,2/3,IF(G5=4,1/2,IF(G5=5,2/5,IF(G5=6,1/3,IF(G5=7,2/7,IF(G5=8,1/4,2/9))))))))</f>
        <v>1</v>
      </c>
      <c r="Y24" s="9">
        <f t="shared" ref="Y24:Y30" si="37">IF(G5=1,1,IF(G5=2,2,IF(G5=3,1,IF(G5=4,2/3,IF(G5=5,1/2,IF(G5=6,2/5,IF(G5=7,1/3,IF(G5=8,2/7,1/4))))))))</f>
        <v>1</v>
      </c>
      <c r="Z24">
        <v>1</v>
      </c>
      <c r="AA24">
        <v>1</v>
      </c>
      <c r="AB24">
        <v>1</v>
      </c>
      <c r="AC24">
        <f t="shared" ref="AC24:AC30" si="38">IF(K5=1,1,IF(K5=2,1/2,IF(K5=3,1,IF(K5=4,3/2,IF(K5=5,2,IF(K5=6,5/2,IF(K5=7,3,IF(K5=8,7/2,4))))))))</f>
        <v>1</v>
      </c>
      <c r="AD24">
        <f t="shared" ref="AD24:AD30" si="39">IF(K5=1,1,IF(K5=2,1,IF(K5=3,3/2,IF(K5=4,2,IF(K5=5,5/2,IF(K5=6,3,IF(K5=7,7/2,IF(K5=8,4,9/2))))))))</f>
        <v>1.5</v>
      </c>
      <c r="AE24">
        <f t="shared" ref="AE24:AE30" si="40">IF(K5=1,1,IF(K5=2,3/2,IF(K5=3,2,IF(K5=4,5/2,IF(K5=5,3,IF(K5=6,7/2,IF(K5=7,4,IF(K5=8,9/2,9/2))))))))</f>
        <v>2</v>
      </c>
      <c r="AF24" s="9">
        <f t="shared" ref="AF24:AF30" si="41">IF(L5=1,1,IF(L5=2,2/3,IF(L5=3,1/2,IF(L5=4,2/5,IF(L5=5,1/3,IF(L5=6,2/7,IF(L5=7,1/4,IF(L5=8,2/9,2/9))))))))</f>
        <v>1</v>
      </c>
      <c r="AG24" s="9">
        <f t="shared" ref="AG24:AG30" si="42">IF(L5=1,1,IF(L5=2,1,IF(L5=3,2/3,IF(L5=4,1/2,IF(L5=5,2/5,IF(L5=6,1/3,IF(L5=7,2/7,IF(L5=8,1/4,2/9))))))))</f>
        <v>1</v>
      </c>
      <c r="AH24" s="9">
        <f t="shared" ref="AH24:AH30" si="43">IF(L5=1,1,IF(L5=2,2,IF(L5=3,1,IF(L5=4,2/3,IF(L5=5,1/2,IF(L5=6,2/5,IF(L5=7,1/3,IF(L5=8,2/7,1/4))))))))</f>
        <v>1</v>
      </c>
      <c r="AI24">
        <f t="shared" ref="AI24:AI30" si="44">IF(M5=1,1,IF(M5=2,1/2,IF(M5=3,1,IF(M5=4,3/2,IF(M5=5,2,IF(M5=6,5/2,IF(M5=7,3,IF(M5=8,7/2,4))))))))</f>
        <v>1</v>
      </c>
      <c r="AJ24">
        <f t="shared" ref="AJ24:AJ30" si="45">IF(M5=1,1,IF(M5=2,1,IF(M5=3,3/2,IF(M5=4,2,IF(M5=5,5/2,IF(M5=6,3,IF(M5=7,7/2,IF(M5=8,4,9/2))))))))</f>
        <v>1</v>
      </c>
      <c r="AK24">
        <f t="shared" ref="AK24:AK30" si="46">IF(M5=1,1,IF(M5=2,3/2,IF(M5=3,2,IF(M5=4,5/2,IF(M5=5,3,IF(M5=6,7/2,IF(M5=7,4,IF(M5=8,9/2,9/2))))))))</f>
        <v>1</v>
      </c>
    </row>
    <row r="25" customFormat="1" spans="18:37">
      <c r="R25" s="7"/>
      <c r="S25" s="2">
        <v>3</v>
      </c>
      <c r="T25" s="9">
        <f t="shared" si="32"/>
        <v>1</v>
      </c>
      <c r="U25" s="9">
        <f t="shared" si="33"/>
        <v>1</v>
      </c>
      <c r="V25" s="9">
        <f t="shared" si="34"/>
        <v>1</v>
      </c>
      <c r="W25" s="9">
        <f t="shared" si="35"/>
        <v>0.5</v>
      </c>
      <c r="X25" s="9">
        <f t="shared" si="36"/>
        <v>0.666666666666667</v>
      </c>
      <c r="Y25" s="9">
        <f t="shared" si="37"/>
        <v>1</v>
      </c>
      <c r="Z25">
        <v>1</v>
      </c>
      <c r="AA25">
        <v>1</v>
      </c>
      <c r="AB25">
        <v>1</v>
      </c>
      <c r="AC25">
        <f t="shared" si="38"/>
        <v>2</v>
      </c>
      <c r="AD25">
        <f t="shared" si="39"/>
        <v>2.5</v>
      </c>
      <c r="AE25">
        <f t="shared" si="40"/>
        <v>3</v>
      </c>
      <c r="AF25" s="9">
        <f t="shared" si="41"/>
        <v>1</v>
      </c>
      <c r="AG25" s="9">
        <f t="shared" si="42"/>
        <v>1</v>
      </c>
      <c r="AH25" s="9">
        <f t="shared" si="43"/>
        <v>1</v>
      </c>
      <c r="AI25">
        <f t="shared" si="44"/>
        <v>1</v>
      </c>
      <c r="AJ25">
        <f t="shared" si="45"/>
        <v>1</v>
      </c>
      <c r="AK25">
        <f t="shared" si="46"/>
        <v>1</v>
      </c>
    </row>
    <row r="26" customFormat="1" spans="18:37">
      <c r="R26" s="7"/>
      <c r="S26" s="2">
        <v>4</v>
      </c>
      <c r="T26" s="9">
        <f t="shared" si="32"/>
        <v>1</v>
      </c>
      <c r="U26" s="9">
        <f t="shared" si="33"/>
        <v>1</v>
      </c>
      <c r="V26" s="9">
        <f t="shared" si="34"/>
        <v>1</v>
      </c>
      <c r="W26" s="9">
        <f t="shared" si="35"/>
        <v>1</v>
      </c>
      <c r="X26" s="9">
        <f t="shared" si="36"/>
        <v>1</v>
      </c>
      <c r="Y26" s="9">
        <f t="shared" si="37"/>
        <v>1</v>
      </c>
      <c r="Z26">
        <v>1</v>
      </c>
      <c r="AA26">
        <v>1</v>
      </c>
      <c r="AB26">
        <v>1</v>
      </c>
      <c r="AC26">
        <f t="shared" si="38"/>
        <v>2</v>
      </c>
      <c r="AD26">
        <f t="shared" si="39"/>
        <v>2.5</v>
      </c>
      <c r="AE26">
        <f t="shared" si="40"/>
        <v>3</v>
      </c>
      <c r="AF26" s="9">
        <f t="shared" si="41"/>
        <v>0.333333333333333</v>
      </c>
      <c r="AG26" s="9">
        <f t="shared" si="42"/>
        <v>0.4</v>
      </c>
      <c r="AH26" s="9">
        <f t="shared" si="43"/>
        <v>0.5</v>
      </c>
      <c r="AI26">
        <f t="shared" si="44"/>
        <v>1</v>
      </c>
      <c r="AJ26">
        <f t="shared" si="45"/>
        <v>1</v>
      </c>
      <c r="AK26">
        <f t="shared" si="46"/>
        <v>1</v>
      </c>
    </row>
    <row r="27" customFormat="1" spans="18:37">
      <c r="R27" s="7"/>
      <c r="S27" s="2">
        <v>5</v>
      </c>
      <c r="T27" s="9">
        <f t="shared" si="32"/>
        <v>0.5</v>
      </c>
      <c r="U27" s="9">
        <f t="shared" si="33"/>
        <v>0.666666666666667</v>
      </c>
      <c r="V27" s="9">
        <f t="shared" si="34"/>
        <v>1</v>
      </c>
      <c r="W27" s="9">
        <f t="shared" si="35"/>
        <v>1</v>
      </c>
      <c r="X27" s="9">
        <f t="shared" si="36"/>
        <v>1</v>
      </c>
      <c r="Y27" s="9">
        <f t="shared" si="37"/>
        <v>1</v>
      </c>
      <c r="Z27">
        <v>1</v>
      </c>
      <c r="AA27">
        <v>1</v>
      </c>
      <c r="AB27">
        <v>1</v>
      </c>
      <c r="AC27">
        <f t="shared" si="38"/>
        <v>1</v>
      </c>
      <c r="AD27">
        <f t="shared" si="39"/>
        <v>1.5</v>
      </c>
      <c r="AE27">
        <f t="shared" si="40"/>
        <v>2</v>
      </c>
      <c r="AF27" s="9">
        <f t="shared" si="41"/>
        <v>0.333333333333333</v>
      </c>
      <c r="AG27" s="9">
        <f t="shared" si="42"/>
        <v>0.4</v>
      </c>
      <c r="AH27" s="9">
        <f t="shared" si="43"/>
        <v>0.5</v>
      </c>
      <c r="AI27">
        <f t="shared" si="44"/>
        <v>1</v>
      </c>
      <c r="AJ27">
        <f t="shared" si="45"/>
        <v>1</v>
      </c>
      <c r="AK27">
        <f t="shared" si="46"/>
        <v>1</v>
      </c>
    </row>
    <row r="28" customFormat="1" spans="18:37">
      <c r="R28" s="7"/>
      <c r="S28" s="2">
        <v>6</v>
      </c>
      <c r="T28" s="9">
        <f t="shared" si="32"/>
        <v>1</v>
      </c>
      <c r="U28" s="9">
        <f t="shared" si="33"/>
        <v>1</v>
      </c>
      <c r="V28" s="9">
        <f t="shared" si="34"/>
        <v>1</v>
      </c>
      <c r="W28" s="9">
        <f t="shared" si="35"/>
        <v>0.5</v>
      </c>
      <c r="X28" s="9">
        <f t="shared" si="36"/>
        <v>0.666666666666667</v>
      </c>
      <c r="Y28" s="9">
        <f t="shared" si="37"/>
        <v>1</v>
      </c>
      <c r="Z28">
        <v>1</v>
      </c>
      <c r="AA28">
        <v>1</v>
      </c>
      <c r="AB28">
        <v>1</v>
      </c>
      <c r="AC28">
        <f t="shared" si="38"/>
        <v>1</v>
      </c>
      <c r="AD28">
        <f t="shared" si="39"/>
        <v>1.5</v>
      </c>
      <c r="AE28">
        <f t="shared" si="40"/>
        <v>2</v>
      </c>
      <c r="AF28" s="9">
        <f t="shared" si="41"/>
        <v>0.333333333333333</v>
      </c>
      <c r="AG28" s="9">
        <f t="shared" si="42"/>
        <v>0.4</v>
      </c>
      <c r="AH28" s="9">
        <f t="shared" si="43"/>
        <v>0.5</v>
      </c>
      <c r="AI28">
        <f t="shared" si="44"/>
        <v>1</v>
      </c>
      <c r="AJ28">
        <f t="shared" si="45"/>
        <v>1</v>
      </c>
      <c r="AK28">
        <f t="shared" si="46"/>
        <v>1</v>
      </c>
    </row>
    <row r="29" customFormat="1" spans="18:37">
      <c r="R29" s="7"/>
      <c r="S29" s="2">
        <v>7</v>
      </c>
      <c r="T29" s="9">
        <f t="shared" si="32"/>
        <v>0.5</v>
      </c>
      <c r="U29" s="9">
        <f t="shared" si="33"/>
        <v>0.666666666666667</v>
      </c>
      <c r="V29" s="9">
        <f t="shared" si="34"/>
        <v>1</v>
      </c>
      <c r="W29" s="9">
        <f t="shared" si="35"/>
        <v>0.5</v>
      </c>
      <c r="X29" s="9">
        <f t="shared" si="36"/>
        <v>0.666666666666667</v>
      </c>
      <c r="Y29" s="9">
        <f t="shared" si="37"/>
        <v>1</v>
      </c>
      <c r="Z29">
        <v>1</v>
      </c>
      <c r="AA29">
        <v>1</v>
      </c>
      <c r="AB29">
        <v>1</v>
      </c>
      <c r="AC29">
        <f t="shared" si="38"/>
        <v>1</v>
      </c>
      <c r="AD29">
        <f t="shared" si="39"/>
        <v>1.5</v>
      </c>
      <c r="AE29">
        <f t="shared" si="40"/>
        <v>2</v>
      </c>
      <c r="AF29" s="9">
        <f t="shared" si="41"/>
        <v>1</v>
      </c>
      <c r="AG29" s="9">
        <f t="shared" si="42"/>
        <v>1</v>
      </c>
      <c r="AH29" s="9">
        <f t="shared" si="43"/>
        <v>1</v>
      </c>
      <c r="AI29">
        <f t="shared" si="44"/>
        <v>1</v>
      </c>
      <c r="AJ29">
        <f t="shared" si="45"/>
        <v>1</v>
      </c>
      <c r="AK29">
        <f t="shared" si="46"/>
        <v>1</v>
      </c>
    </row>
    <row r="30" customFormat="1" spans="18:37">
      <c r="R30" s="7"/>
      <c r="S30" s="2">
        <v>8</v>
      </c>
      <c r="T30" s="9">
        <f t="shared" si="32"/>
        <v>0.5</v>
      </c>
      <c r="U30" s="9">
        <f t="shared" si="33"/>
        <v>0.666666666666667</v>
      </c>
      <c r="V30" s="9">
        <f t="shared" si="34"/>
        <v>1</v>
      </c>
      <c r="W30" s="9">
        <f t="shared" si="35"/>
        <v>1</v>
      </c>
      <c r="X30" s="9">
        <f t="shared" si="36"/>
        <v>1</v>
      </c>
      <c r="Y30" s="9">
        <f t="shared" si="37"/>
        <v>1</v>
      </c>
      <c r="Z30">
        <v>1</v>
      </c>
      <c r="AA30">
        <v>1</v>
      </c>
      <c r="AB30">
        <v>1</v>
      </c>
      <c r="AC30">
        <f t="shared" si="38"/>
        <v>1</v>
      </c>
      <c r="AD30">
        <f t="shared" si="39"/>
        <v>1.5</v>
      </c>
      <c r="AE30">
        <f t="shared" si="40"/>
        <v>2</v>
      </c>
      <c r="AF30" s="9">
        <f t="shared" si="41"/>
        <v>1</v>
      </c>
      <c r="AG30" s="9">
        <f t="shared" si="42"/>
        <v>1</v>
      </c>
      <c r="AH30" s="9">
        <f t="shared" si="43"/>
        <v>1</v>
      </c>
      <c r="AI30">
        <f t="shared" si="44"/>
        <v>1</v>
      </c>
      <c r="AJ30">
        <f t="shared" si="45"/>
        <v>1</v>
      </c>
      <c r="AK30">
        <f t="shared" si="46"/>
        <v>1</v>
      </c>
    </row>
    <row r="31" customFormat="1" spans="18:37">
      <c r="R31" s="7"/>
      <c r="S31" s="2" t="s">
        <v>59</v>
      </c>
      <c r="T31" s="9">
        <f t="shared" ref="T31:AK31" si="47">AVERAGE(T23:T30)</f>
        <v>0.75</v>
      </c>
      <c r="U31" s="9">
        <f t="shared" si="47"/>
        <v>0.833333333333333</v>
      </c>
      <c r="V31" s="9">
        <f t="shared" si="47"/>
        <v>1</v>
      </c>
      <c r="W31" s="9">
        <f t="shared" si="47"/>
        <v>0.75</v>
      </c>
      <c r="X31" s="9">
        <f t="shared" si="47"/>
        <v>0.833333333333333</v>
      </c>
      <c r="Y31" s="9">
        <f t="shared" si="47"/>
        <v>1</v>
      </c>
      <c r="Z31" s="9">
        <f t="shared" si="47"/>
        <v>1</v>
      </c>
      <c r="AA31" s="9">
        <f t="shared" si="47"/>
        <v>1</v>
      </c>
      <c r="AB31" s="9">
        <f t="shared" si="47"/>
        <v>1</v>
      </c>
      <c r="AC31" s="9">
        <f t="shared" si="47"/>
        <v>1.375</v>
      </c>
      <c r="AD31" s="9">
        <f t="shared" si="47"/>
        <v>1.875</v>
      </c>
      <c r="AE31" s="9">
        <f t="shared" si="47"/>
        <v>2.375</v>
      </c>
      <c r="AF31" s="9">
        <f t="shared" si="47"/>
        <v>0.6875</v>
      </c>
      <c r="AG31" s="9">
        <f t="shared" si="47"/>
        <v>0.733333333333333</v>
      </c>
      <c r="AH31" s="9">
        <f t="shared" si="47"/>
        <v>0.8125</v>
      </c>
      <c r="AI31" s="9">
        <f t="shared" si="47"/>
        <v>1</v>
      </c>
      <c r="AJ31" s="9">
        <f t="shared" si="47"/>
        <v>1</v>
      </c>
      <c r="AK31" s="9">
        <f t="shared" si="47"/>
        <v>1</v>
      </c>
    </row>
    <row r="32" customFormat="1" spans="18:37">
      <c r="R32" s="7" t="s">
        <v>100</v>
      </c>
      <c r="S32" s="2">
        <v>1</v>
      </c>
      <c r="T32" s="9">
        <f t="shared" ref="T32:T39" si="48">IF(D4=1,1,IF(D4=2,2/3,IF(D4=3,1/2,IF(D4=4,2/5,IF(D4=5,1/3,IF(D4=6,2/7,IF(D4=7,1/4,IF(D4=8,2/9,2/9))))))))</f>
        <v>0.333333333333333</v>
      </c>
      <c r="U32" s="9">
        <f t="shared" ref="U32:U39" si="49">IF(D4=1,1,IF(D4=2,1,IF(D4=3,2/3,IF(D4=4,1/2,IF(D4=5,2/5,IF(D4=6,1/3,IF(D4=7,2/7,IF(D4=8,1/4,2/9))))))))</f>
        <v>0.4</v>
      </c>
      <c r="V32" s="9">
        <f t="shared" ref="V32:V39" si="50">IF(D4=1,1,IF(D4=2,2,IF(D4=3,1,IF(D4=4,2/3,IF(D4=5,1/2,IF(D4=6,2/5,IF(D4=7,1/3,IF(D4=8,2/7,1/4))))))))</f>
        <v>0.5</v>
      </c>
      <c r="W32" s="9">
        <f>IF(H4=1,1,IF(H4=2,2/3,IF(H4=3,1/2,IF(H4=4,2/5,IF(H4=5,1/3,IF(H4=6,2/7,IF(H4=7,1/4,IF(H4=8,2/9,2/9))))))))</f>
        <v>1</v>
      </c>
      <c r="X32" s="9">
        <f>IF(H4=1,1,IF(H4=2,1,IF(H4=3,2/3,IF(H4=4,1/2,IF(H4=5,2/5,IF(H4=6,1/3,IF(H4=7,2/7,IF(H4=8,1/4,2/9))))))))</f>
        <v>1</v>
      </c>
      <c r="Y32" s="9">
        <f>IF(H4=1,1,IF(H4=2,2,IF(H4=3,1,IF(H4=4,2/3,IF(H4=5,1/2,IF(H4=6,2/5,IF(H4=7,1/3,IF(H4=8,2/7,1/4))))))))</f>
        <v>1</v>
      </c>
      <c r="Z32" s="9">
        <f>IF(K4=1,1,IF(K4=2,2/3,IF(K4=3,1/2,IF(K4=4,2/5,IF(K4=5,1/3,IF(K4=6,2/7,IF(K4=7,1/4,IF(K4=8,2/9,2/9))))))))</f>
        <v>0.333333333333333</v>
      </c>
      <c r="AA32" s="9">
        <f>IF(K4=1,1,IF(K4=2,1,IF(K4=3,2/3,IF(K4=4,1/2,IF(K4=5,2/5,IF(K4=6,1/3,IF(K4=7,2/7,IF(K4=8,1/4,2/9))))))))</f>
        <v>0.4</v>
      </c>
      <c r="AB32" s="9">
        <f>IF(K4=1,1,IF(K4=2,2,IF(K4=3,1,IF(K4=4,2/3,IF(K4=5,1/2,IF(K4=6,2/5,IF(K4=7,1/3,IF(K4=8,2/7,1/4))))))))</f>
        <v>0.5</v>
      </c>
      <c r="AC32">
        <v>1</v>
      </c>
      <c r="AD32">
        <v>1</v>
      </c>
      <c r="AE32">
        <v>1</v>
      </c>
      <c r="AF32">
        <f>IF(N4=1,1,IF(N4=2,1/2,IF(N4=3,1,IF(N4=4,3/2,IF(N4=5,2,IF(N4=6,5/2,IF(N4=7,3,IF(N4=8,7/2,4))))))))</f>
        <v>1</v>
      </c>
      <c r="AG32">
        <f>IF(N4=1,1,IF(N4=2,1,IF(N4=3,3/2,IF(N4=4,2,IF(N4=5,5/2,IF(N4=6,3,IF(N4=7,7/2,IF(N4=8,4,9/2))))))))</f>
        <v>1.5</v>
      </c>
      <c r="AH32">
        <f>IF(N4=1,1,IF(N4=2,3/2,IF(N4=3,2,IF(N4=4,5/2,IF(N4=5,3,IF(N4=6,7/2,IF(N4=7,4,IF(N4=8,9/2,9/2))))))))</f>
        <v>2</v>
      </c>
      <c r="AI32">
        <f>IF(O4=1,1,IF(O4=2,1/2,IF(O4=3,1,IF(O4=4,3/2,IF(O4=5,2,IF(O4=6,5/2,IF(O4=7,3,IF(O4=8,7/2,4))))))))</f>
        <v>1</v>
      </c>
      <c r="AJ32">
        <f>IF(O4=1,1,IF(O4=2,1,IF(O4=3,3/2,IF(O4=4,2,IF(O4=5,5/2,IF(O4=6,3,IF(O4=7,7/2,IF(O4=8,4,9/2))))))))</f>
        <v>1</v>
      </c>
      <c r="AK32">
        <f>IF(O4=1,1,IF(O4=2,3/2,IF(O4=3,2,IF(O4=4,5/2,IF(O4=5,3,IF(O4=6,7/2,IF(O4=7,4,IF(O4=8,9/2,9/2))))))))</f>
        <v>1</v>
      </c>
    </row>
    <row r="33" customFormat="1" spans="18:37">
      <c r="R33" s="7"/>
      <c r="S33" s="2">
        <v>2</v>
      </c>
      <c r="T33" s="9">
        <f t="shared" si="48"/>
        <v>0.4</v>
      </c>
      <c r="U33" s="9">
        <f t="shared" si="49"/>
        <v>0.5</v>
      </c>
      <c r="V33" s="9">
        <f t="shared" si="50"/>
        <v>0.666666666666667</v>
      </c>
      <c r="W33" s="9">
        <f t="shared" ref="W33:W39" si="51">IF(H5=1,1,IF(H5=2,2/3,IF(H5=3,1/2,IF(H5=4,2/5,IF(H5=5,1/3,IF(H5=6,2/7,IF(H5=7,1/4,IF(H5=8,2/9,2/9))))))))</f>
        <v>1</v>
      </c>
      <c r="X33" s="9">
        <f t="shared" ref="X33:X39" si="52">IF(H5=1,1,IF(H5=2,1,IF(H5=3,2/3,IF(H5=4,1/2,IF(H5=5,2/5,IF(H5=6,1/3,IF(H5=7,2/7,IF(H5=8,1/4,2/9))))))))</f>
        <v>1</v>
      </c>
      <c r="Y33" s="9">
        <f t="shared" ref="Y33:Y39" si="53">IF(H5=1,1,IF(H5=2,2,IF(H5=3,1,IF(H5=4,2/3,IF(H5=5,1/2,IF(H5=6,2/5,IF(H5=7,1/3,IF(H5=8,2/7,1/4))))))))</f>
        <v>1</v>
      </c>
      <c r="Z33" s="9">
        <f t="shared" ref="Z33:Z39" si="54">IF(K5=1,1,IF(K5=2,2/3,IF(K5=3,1/2,IF(K5=4,2/5,IF(K5=5,1/3,IF(K5=6,2/7,IF(K5=7,1/4,IF(K5=8,2/9,2/9))))))))</f>
        <v>0.5</v>
      </c>
      <c r="AA33" s="9">
        <f t="shared" ref="AA33:AA39" si="55">IF(K5=1,1,IF(K5=2,1,IF(K5=3,2/3,IF(K5=4,1/2,IF(K5=5,2/5,IF(K5=6,1/3,IF(K5=7,2/7,IF(K5=8,1/4,2/9))))))))</f>
        <v>0.666666666666667</v>
      </c>
      <c r="AB33" s="9">
        <f t="shared" ref="AB33:AB39" si="56">IF(K5=1,1,IF(K5=2,2,IF(K5=3,1,IF(K5=4,2/3,IF(K5=5,1/2,IF(K5=6,2/5,IF(K5=7,1/3,IF(K5=8,2/7,1/4))))))))</f>
        <v>1</v>
      </c>
      <c r="AC33">
        <v>1</v>
      </c>
      <c r="AD33">
        <v>1</v>
      </c>
      <c r="AE33">
        <v>1</v>
      </c>
      <c r="AF33">
        <f t="shared" ref="AF33:AF39" si="57">IF(N5=1,1,IF(N5=2,1/2,IF(N5=3,1,IF(N5=4,3/2,IF(N5=5,2,IF(N5=6,5/2,IF(N5=7,3,IF(N5=8,7/2,4))))))))</f>
        <v>1</v>
      </c>
      <c r="AG33">
        <f t="shared" ref="AG33:AG39" si="58">IF(N5=1,1,IF(N5=2,1,IF(N5=3,3/2,IF(N5=4,2,IF(N5=5,5/2,IF(N5=6,3,IF(N5=7,7/2,IF(N5=8,4,9/2))))))))</f>
        <v>1</v>
      </c>
      <c r="AH33">
        <f t="shared" ref="AH33:AH39" si="59">IF(N5=1,1,IF(N5=2,3/2,IF(N5=3,2,IF(N5=4,5/2,IF(N5=5,3,IF(N5=6,7/2,IF(N5=7,4,IF(N5=8,9/2,9/2))))))))</f>
        <v>1</v>
      </c>
      <c r="AI33">
        <f t="shared" ref="AI33:AI39" si="60">IF(O5=1,1,IF(O5=2,1/2,IF(O5=3,1,IF(O5=4,3/2,IF(O5=5,2,IF(O5=6,5/2,IF(O5=7,3,IF(O5=8,7/2,4))))))))</f>
        <v>1</v>
      </c>
      <c r="AJ33">
        <f t="shared" ref="AJ33:AJ39" si="61">IF(O5=1,1,IF(O5=2,1,IF(O5=3,3/2,IF(O5=4,2,IF(O5=5,5/2,IF(O5=6,3,IF(O5=7,7/2,IF(O5=8,4,9/2))))))))</f>
        <v>1</v>
      </c>
      <c r="AK33">
        <f t="shared" ref="AK33:AK39" si="62">IF(O5=1,1,IF(O5=2,3/2,IF(O5=3,2,IF(O5=4,5/2,IF(O5=5,3,IF(O5=6,7/2,IF(O5=7,4,IF(O5=8,9/2,9/2))))))))</f>
        <v>1</v>
      </c>
    </row>
    <row r="34" customFormat="1" spans="18:37">
      <c r="R34" s="7"/>
      <c r="S34" s="2">
        <v>3</v>
      </c>
      <c r="T34" s="9">
        <f t="shared" si="48"/>
        <v>0.333333333333333</v>
      </c>
      <c r="U34" s="9">
        <f t="shared" si="49"/>
        <v>0.4</v>
      </c>
      <c r="V34" s="9">
        <f t="shared" si="50"/>
        <v>0.5</v>
      </c>
      <c r="W34" s="9">
        <f t="shared" si="51"/>
        <v>1</v>
      </c>
      <c r="X34" s="9">
        <f t="shared" si="52"/>
        <v>1</v>
      </c>
      <c r="Y34" s="9">
        <f t="shared" si="53"/>
        <v>1</v>
      </c>
      <c r="Z34" s="9">
        <f t="shared" si="54"/>
        <v>0.333333333333333</v>
      </c>
      <c r="AA34" s="9">
        <f t="shared" si="55"/>
        <v>0.4</v>
      </c>
      <c r="AB34" s="9">
        <f t="shared" si="56"/>
        <v>0.5</v>
      </c>
      <c r="AC34">
        <v>1</v>
      </c>
      <c r="AD34">
        <v>1</v>
      </c>
      <c r="AE34">
        <v>1</v>
      </c>
      <c r="AF34">
        <f t="shared" si="57"/>
        <v>1</v>
      </c>
      <c r="AG34">
        <f t="shared" si="58"/>
        <v>1.5</v>
      </c>
      <c r="AH34">
        <f t="shared" si="59"/>
        <v>2</v>
      </c>
      <c r="AI34">
        <f t="shared" si="60"/>
        <v>1</v>
      </c>
      <c r="AJ34">
        <f t="shared" si="61"/>
        <v>1</v>
      </c>
      <c r="AK34">
        <f t="shared" si="62"/>
        <v>1</v>
      </c>
    </row>
    <row r="35" customFormat="1" spans="18:37">
      <c r="R35" s="7"/>
      <c r="S35" s="2">
        <v>4</v>
      </c>
      <c r="T35" s="9">
        <f t="shared" si="48"/>
        <v>0.5</v>
      </c>
      <c r="U35" s="9">
        <f t="shared" si="49"/>
        <v>0.666666666666667</v>
      </c>
      <c r="V35" s="9">
        <f t="shared" si="50"/>
        <v>1</v>
      </c>
      <c r="W35" s="9">
        <f t="shared" si="51"/>
        <v>1</v>
      </c>
      <c r="X35" s="9">
        <f t="shared" si="52"/>
        <v>1</v>
      </c>
      <c r="Y35" s="9">
        <f t="shared" si="53"/>
        <v>1</v>
      </c>
      <c r="Z35" s="9">
        <f t="shared" si="54"/>
        <v>0.333333333333333</v>
      </c>
      <c r="AA35" s="9">
        <f t="shared" si="55"/>
        <v>0.4</v>
      </c>
      <c r="AB35" s="9">
        <f t="shared" si="56"/>
        <v>0.5</v>
      </c>
      <c r="AC35">
        <v>1</v>
      </c>
      <c r="AD35">
        <v>1</v>
      </c>
      <c r="AE35">
        <v>1</v>
      </c>
      <c r="AF35">
        <f t="shared" si="57"/>
        <v>2</v>
      </c>
      <c r="AG35">
        <f t="shared" si="58"/>
        <v>2.5</v>
      </c>
      <c r="AH35">
        <f t="shared" si="59"/>
        <v>3</v>
      </c>
      <c r="AI35">
        <f t="shared" si="60"/>
        <v>1</v>
      </c>
      <c r="AJ35">
        <f t="shared" si="61"/>
        <v>1</v>
      </c>
      <c r="AK35">
        <f t="shared" si="62"/>
        <v>1</v>
      </c>
    </row>
    <row r="36" customFormat="1" spans="18:37">
      <c r="R36" s="7"/>
      <c r="S36" s="2">
        <v>5</v>
      </c>
      <c r="T36" s="9">
        <f t="shared" si="48"/>
        <v>0.5</v>
      </c>
      <c r="U36" s="9">
        <f t="shared" si="49"/>
        <v>0.666666666666667</v>
      </c>
      <c r="V36" s="9">
        <f t="shared" si="50"/>
        <v>1</v>
      </c>
      <c r="W36" s="9">
        <f t="shared" si="51"/>
        <v>1</v>
      </c>
      <c r="X36" s="9">
        <f t="shared" si="52"/>
        <v>1</v>
      </c>
      <c r="Y36" s="9">
        <f t="shared" si="53"/>
        <v>1</v>
      </c>
      <c r="Z36" s="9">
        <f t="shared" si="54"/>
        <v>0.5</v>
      </c>
      <c r="AA36" s="9">
        <f t="shared" si="55"/>
        <v>0.666666666666667</v>
      </c>
      <c r="AB36" s="9">
        <f t="shared" si="56"/>
        <v>1</v>
      </c>
      <c r="AC36">
        <v>1</v>
      </c>
      <c r="AD36">
        <v>1</v>
      </c>
      <c r="AE36">
        <v>1</v>
      </c>
      <c r="AF36">
        <f t="shared" si="57"/>
        <v>1</v>
      </c>
      <c r="AG36">
        <f t="shared" si="58"/>
        <v>1.5</v>
      </c>
      <c r="AH36">
        <f t="shared" si="59"/>
        <v>2</v>
      </c>
      <c r="AI36">
        <f t="shared" si="60"/>
        <v>1</v>
      </c>
      <c r="AJ36">
        <f t="shared" si="61"/>
        <v>1</v>
      </c>
      <c r="AK36">
        <f t="shared" si="62"/>
        <v>1</v>
      </c>
    </row>
    <row r="37" customFormat="1" spans="18:37">
      <c r="R37" s="7"/>
      <c r="S37" s="2">
        <v>6</v>
      </c>
      <c r="T37" s="9">
        <f t="shared" si="48"/>
        <v>0.333333333333333</v>
      </c>
      <c r="U37" s="9">
        <f t="shared" si="49"/>
        <v>0.4</v>
      </c>
      <c r="V37" s="9">
        <f t="shared" si="50"/>
        <v>0.5</v>
      </c>
      <c r="W37" s="9">
        <f t="shared" si="51"/>
        <v>1</v>
      </c>
      <c r="X37" s="9">
        <f t="shared" si="52"/>
        <v>1</v>
      </c>
      <c r="Y37" s="9">
        <f t="shared" si="53"/>
        <v>1</v>
      </c>
      <c r="Z37" s="9">
        <f t="shared" si="54"/>
        <v>0.5</v>
      </c>
      <c r="AA37" s="9">
        <f t="shared" si="55"/>
        <v>0.666666666666667</v>
      </c>
      <c r="AB37" s="9">
        <f t="shared" si="56"/>
        <v>1</v>
      </c>
      <c r="AC37">
        <v>1</v>
      </c>
      <c r="AD37">
        <v>1</v>
      </c>
      <c r="AE37">
        <v>1</v>
      </c>
      <c r="AF37">
        <f t="shared" si="57"/>
        <v>1</v>
      </c>
      <c r="AG37">
        <f t="shared" si="58"/>
        <v>1.5</v>
      </c>
      <c r="AH37">
        <f t="shared" si="59"/>
        <v>2</v>
      </c>
      <c r="AI37">
        <f t="shared" si="60"/>
        <v>1</v>
      </c>
      <c r="AJ37">
        <f t="shared" si="61"/>
        <v>1</v>
      </c>
      <c r="AK37">
        <f t="shared" si="62"/>
        <v>1</v>
      </c>
    </row>
    <row r="38" customFormat="1" spans="18:37">
      <c r="R38" s="7"/>
      <c r="S38" s="2">
        <v>7</v>
      </c>
      <c r="T38" s="9">
        <f t="shared" si="48"/>
        <v>0.5</v>
      </c>
      <c r="U38" s="9">
        <f t="shared" si="49"/>
        <v>0.666666666666667</v>
      </c>
      <c r="V38" s="9">
        <f t="shared" si="50"/>
        <v>1</v>
      </c>
      <c r="W38" s="9">
        <f t="shared" si="51"/>
        <v>1</v>
      </c>
      <c r="X38" s="9">
        <f t="shared" si="52"/>
        <v>1</v>
      </c>
      <c r="Y38" s="9">
        <f t="shared" si="53"/>
        <v>1</v>
      </c>
      <c r="Z38" s="9">
        <f t="shared" si="54"/>
        <v>0.5</v>
      </c>
      <c r="AA38" s="9">
        <f t="shared" si="55"/>
        <v>0.666666666666667</v>
      </c>
      <c r="AB38" s="9">
        <f t="shared" si="56"/>
        <v>1</v>
      </c>
      <c r="AC38">
        <v>1</v>
      </c>
      <c r="AD38">
        <v>1</v>
      </c>
      <c r="AE38">
        <v>1</v>
      </c>
      <c r="AF38">
        <f t="shared" si="57"/>
        <v>1</v>
      </c>
      <c r="AG38">
        <f t="shared" si="58"/>
        <v>1.5</v>
      </c>
      <c r="AH38">
        <f t="shared" si="59"/>
        <v>2</v>
      </c>
      <c r="AI38">
        <f t="shared" si="60"/>
        <v>1</v>
      </c>
      <c r="AJ38">
        <f t="shared" si="61"/>
        <v>1</v>
      </c>
      <c r="AK38">
        <f t="shared" si="62"/>
        <v>1</v>
      </c>
    </row>
    <row r="39" customFormat="1" spans="18:37">
      <c r="R39" s="7"/>
      <c r="S39" s="2">
        <v>8</v>
      </c>
      <c r="T39" s="9">
        <f t="shared" si="48"/>
        <v>0.4</v>
      </c>
      <c r="U39" s="9">
        <f t="shared" si="49"/>
        <v>0.5</v>
      </c>
      <c r="V39" s="9">
        <f t="shared" si="50"/>
        <v>0.666666666666667</v>
      </c>
      <c r="W39" s="9">
        <f t="shared" si="51"/>
        <v>1</v>
      </c>
      <c r="X39" s="9">
        <f t="shared" si="52"/>
        <v>1</v>
      </c>
      <c r="Y39" s="9">
        <f t="shared" si="53"/>
        <v>1</v>
      </c>
      <c r="Z39" s="9">
        <f t="shared" si="54"/>
        <v>0.5</v>
      </c>
      <c r="AA39" s="9">
        <f t="shared" si="55"/>
        <v>0.666666666666667</v>
      </c>
      <c r="AB39" s="9">
        <f t="shared" si="56"/>
        <v>1</v>
      </c>
      <c r="AC39">
        <v>1</v>
      </c>
      <c r="AD39">
        <v>1</v>
      </c>
      <c r="AE39">
        <v>1</v>
      </c>
      <c r="AF39">
        <f t="shared" si="57"/>
        <v>1</v>
      </c>
      <c r="AG39">
        <f t="shared" si="58"/>
        <v>1</v>
      </c>
      <c r="AH39">
        <f t="shared" si="59"/>
        <v>1</v>
      </c>
      <c r="AI39">
        <f t="shared" si="60"/>
        <v>1</v>
      </c>
      <c r="AJ39">
        <f t="shared" si="61"/>
        <v>1</v>
      </c>
      <c r="AK39">
        <f t="shared" si="62"/>
        <v>1</v>
      </c>
    </row>
    <row r="40" customFormat="1" spans="19:37">
      <c r="S40" s="2" t="s">
        <v>59</v>
      </c>
      <c r="T40" s="9">
        <f t="shared" ref="T40:AK40" si="63">AVERAGE(T32:T39)</f>
        <v>0.4125</v>
      </c>
      <c r="U40" s="9">
        <f t="shared" si="63"/>
        <v>0.525</v>
      </c>
      <c r="V40" s="9">
        <f t="shared" si="63"/>
        <v>0.729166666666667</v>
      </c>
      <c r="W40" s="9">
        <f t="shared" si="63"/>
        <v>1</v>
      </c>
      <c r="X40" s="9">
        <f t="shared" si="63"/>
        <v>1</v>
      </c>
      <c r="Y40" s="9">
        <f t="shared" si="63"/>
        <v>1</v>
      </c>
      <c r="Z40" s="9">
        <f t="shared" si="63"/>
        <v>0.4375</v>
      </c>
      <c r="AA40" s="9">
        <f t="shared" si="63"/>
        <v>0.566666666666667</v>
      </c>
      <c r="AB40" s="9">
        <f t="shared" si="63"/>
        <v>0.8125</v>
      </c>
      <c r="AC40" s="9">
        <f t="shared" si="63"/>
        <v>1</v>
      </c>
      <c r="AD40" s="9">
        <f t="shared" si="63"/>
        <v>1</v>
      </c>
      <c r="AE40" s="9">
        <f t="shared" si="63"/>
        <v>1</v>
      </c>
      <c r="AF40" s="9">
        <f t="shared" si="63"/>
        <v>1.125</v>
      </c>
      <c r="AG40" s="9">
        <f t="shared" si="63"/>
        <v>1.5</v>
      </c>
      <c r="AH40" s="9">
        <f t="shared" si="63"/>
        <v>1.875</v>
      </c>
      <c r="AI40" s="9">
        <f t="shared" si="63"/>
        <v>1</v>
      </c>
      <c r="AJ40" s="9">
        <f t="shared" si="63"/>
        <v>1</v>
      </c>
      <c r="AK40" s="9">
        <f t="shared" si="63"/>
        <v>1</v>
      </c>
    </row>
    <row r="41" customFormat="1" spans="18:37">
      <c r="R41" s="7" t="s">
        <v>101</v>
      </c>
      <c r="S41" s="2">
        <v>1</v>
      </c>
      <c r="T41" s="9">
        <f>IF(E4=1,1,IF(E4=2,2/3,IF(E4=3,1/2,IF(E4=4,2/5,IF(E4=5,1/3,IF(E4=6,2/7,IF(E4=7,1/4,IF(E4=8,2/9,2/9))))))))</f>
        <v>1</v>
      </c>
      <c r="U41" s="9">
        <f>IF(E4=1,1,IF(E4=2,1,IF(E4=3,2/3,IF(E4=4,1/2,IF(E4=5,2/5,IF(E4=6,1/3,IF(E4=7,2/7,IF(E4=8,1/4,2/9))))))))</f>
        <v>1</v>
      </c>
      <c r="V41" s="9">
        <f>IF(E4=1,1,IF(E4=2,2,IF(E4=3,1,IF(E4=4,2/3,IF(E4=5,1/2,IF(E4=6,2/5,IF(E4=7,1/3,IF(E4=8,2/7,1/4))))))))</f>
        <v>1</v>
      </c>
      <c r="W41">
        <f>IF(I4=1,1,IF(I4=2,1/2,IF(I4=3,1,IF(I4=4,3/2,IF(I4=5,2,IF(I4=6,5/2,IF(I4=7,3,IF(I4=8,7/2,4))))))))</f>
        <v>1</v>
      </c>
      <c r="X41">
        <f>IF(I4=1,1,IF(I4=2,1,IF(I4=3,3/2,IF(I4=4,2,IF(I4=5,5/2,IF(I4=6,3,IF(I4=7,7/2,IF(I4=8,4,9/2))))))))</f>
        <v>1.5</v>
      </c>
      <c r="Y41">
        <f>IF(I4=1,1,IF(I4=2,3/2,IF(I4=3,2,IF(I4=4,5/2,IF(I4=5,3,IF(I4=6,7/2,IF(I4=7,4,IF(I4=8,9/2,9/2))))))))</f>
        <v>2</v>
      </c>
      <c r="Z41">
        <f>IF(L4=1,1,IF(L4=2,1/2,IF(L4=3,1,IF(L4=4,3/2,IF(L4=5,2,IF(L4=6,5/2,IF(L4=7,3,IF(L4=8,7/2,4))))))))</f>
        <v>1</v>
      </c>
      <c r="AA41">
        <f>IF(L4=1,1,IF(L4=2,1,IF(L4=3,3/2,IF(L4=4,2,IF(L4=5,5/2,IF(L4=6,3,IF(L4=7,7/2,IF(L4=8,4,9/2))))))))</f>
        <v>1.5</v>
      </c>
      <c r="AB41">
        <f>IF(L4=1,1,IF(L4=2,3/2,IF(L4=3,2,IF(L4=4,5/2,IF(L4=5,3,IF(L4=6,7/2,IF(L4=7,4,IF(L4=8,9/2,9/2))))))))</f>
        <v>2</v>
      </c>
      <c r="AC41" s="9">
        <f>IF(N4=1,1,IF(N4=2,2/3,IF(N4=3,1/2,IF(N4=4,2/5,IF(N4=5,1/3,IF(N4=6,2/7,IF(N4=7,1/4,IF(N4=8,2/9,2/9))))))))</f>
        <v>0.5</v>
      </c>
      <c r="AD41" s="9">
        <f>IF(N4=1,1,IF(N4=2,1,IF(N4=3,2/3,IF(N4=4,1/2,IF(N4=5,2/5,IF(N4=6,1/3,IF(N4=7,2/7,IF(N4=8,1/4,2/9))))))))</f>
        <v>0.666666666666667</v>
      </c>
      <c r="AE41" s="9">
        <f>IF(N4=1,1,IF(N4=2,2,IF(N4=3,1,IF(N4=4,2/3,IF(N4=5,1/2,IF(N4=6,2/5,IF(N4=7,1/3,IF(N4=8,2/7,1/4))))))))</f>
        <v>1</v>
      </c>
      <c r="AF41">
        <v>1</v>
      </c>
      <c r="AG41">
        <v>1</v>
      </c>
      <c r="AH41">
        <v>1</v>
      </c>
      <c r="AI41">
        <f>IF(P4=1,1,IF(P4=2,1/2,IF(P4=3,1,IF(P4=4,3/2,IF(P4=5,2,IF(P4=6,5/2,IF(P4=7,3,IF(P4=8,7/2,4))))))))</f>
        <v>1</v>
      </c>
      <c r="AJ41">
        <f>IF(P4=1,1,IF(P4=2,1,IF(P4=3,3/2,IF(P4=4,2,IF(P4=5,5/2,IF(P4=6,3,IF(P4=7,7/2,IF(P4=8,4,9/2))))))))</f>
        <v>1.5</v>
      </c>
      <c r="AK41">
        <f>IF(P4=1,1,IF(P4=2,3/2,IF(P4=3,2,IF(P4=4,5/2,IF(P4=5,3,IF(P4=6,7/2,IF(P4=7,4,IF(P4=8,9/2,9/2))))))))</f>
        <v>2</v>
      </c>
    </row>
    <row r="42" customFormat="1" spans="18:37">
      <c r="R42" s="7"/>
      <c r="S42" s="2">
        <v>2</v>
      </c>
      <c r="T42" s="9">
        <f t="shared" ref="T42:T48" si="64">IF(E5=1,1,IF(E5=2,2/3,IF(E5=3,1/2,IF(E5=4,2/5,IF(E5=5,1/3,IF(E5=6,2/7,IF(E5=7,1/4,IF(E5=8,2/9,2/9))))))))</f>
        <v>0.5</v>
      </c>
      <c r="U42" s="9">
        <f t="shared" ref="U42:U48" si="65">IF(E5=1,1,IF(E5=2,1,IF(E5=3,2/3,IF(E5=4,1/2,IF(E5=5,2/5,IF(E5=6,1/3,IF(E5=7,2/7,IF(E5=8,1/4,2/9))))))))</f>
        <v>0.666666666666667</v>
      </c>
      <c r="V42" s="9">
        <f t="shared" ref="V42:V48" si="66">IF(E5=1,1,IF(E5=2,2,IF(E5=3,1,IF(E5=4,2/3,IF(E5=5,1/2,IF(E5=6,2/5,IF(E5=7,1/3,IF(E5=8,2/7,1/4))))))))</f>
        <v>1</v>
      </c>
      <c r="W42">
        <f t="shared" ref="W42:W48" si="67">IF(I5=1,1,IF(I5=2,1/2,IF(I5=3,1,IF(I5=4,3/2,IF(I5=5,2,IF(I5=6,5/2,IF(I5=7,3,IF(I5=8,7/2,4))))))))</f>
        <v>1</v>
      </c>
      <c r="X42">
        <f t="shared" ref="X42:X48" si="68">IF(I5=1,1,IF(I5=2,1,IF(I5=3,3/2,IF(I5=4,2,IF(I5=5,5/2,IF(I5=6,3,IF(I5=7,7/2,IF(I5=8,4,9/2))))))))</f>
        <v>1</v>
      </c>
      <c r="Y42">
        <f t="shared" ref="Y42:Y48" si="69">IF(I5=1,1,IF(I5=2,3/2,IF(I5=3,2,IF(I5=4,5/2,IF(I5=5,3,IF(I5=6,7/2,IF(I5=7,4,IF(I5=8,9/2,9/2))))))))</f>
        <v>1</v>
      </c>
      <c r="Z42">
        <f t="shared" ref="Z42:Z48" si="70">IF(L5=1,1,IF(L5=2,1/2,IF(L5=3,1,IF(L5=4,3/2,IF(L5=5,2,IF(L5=6,5/2,IF(L5=7,3,IF(L5=8,7/2,4))))))))</f>
        <v>1</v>
      </c>
      <c r="AA42">
        <f t="shared" ref="AA42:AA48" si="71">IF(L5=1,1,IF(L5=2,1,IF(L5=3,3/2,IF(L5=4,2,IF(L5=5,5/2,IF(L5=6,3,IF(L5=7,7/2,IF(L5=8,4,9/2))))))))</f>
        <v>1</v>
      </c>
      <c r="AB42">
        <f t="shared" ref="AB42:AB48" si="72">IF(L5=1,1,IF(L5=2,3/2,IF(L5=3,2,IF(L5=4,5/2,IF(L5=5,3,IF(L5=6,7/2,IF(L5=7,4,IF(L5=8,9/2,9/2))))))))</f>
        <v>1</v>
      </c>
      <c r="AC42" s="9">
        <f t="shared" ref="AC42:AC48" si="73">IF(N5=1,1,IF(N5=2,2/3,IF(N5=3,1/2,IF(N5=4,2/5,IF(N5=5,1/3,IF(N5=6,2/7,IF(N5=7,1/4,IF(N5=8,2/9,2/9))))))))</f>
        <v>1</v>
      </c>
      <c r="AD42" s="9">
        <f t="shared" ref="AD42:AD48" si="74">IF(N5=1,1,IF(N5=2,1,IF(N5=3,2/3,IF(N5=4,1/2,IF(N5=5,2/5,IF(N5=6,1/3,IF(N5=7,2/7,IF(N5=8,1/4,2/9))))))))</f>
        <v>1</v>
      </c>
      <c r="AE42" s="9">
        <f t="shared" ref="AE42:AE48" si="75">IF(N5=1,1,IF(N5=2,2,IF(N5=3,1,IF(N5=4,2/3,IF(N5=5,1/2,IF(N5=6,2/5,IF(N5=7,1/3,IF(N5=8,2/7,1/4))))))))</f>
        <v>1</v>
      </c>
      <c r="AF42">
        <v>1</v>
      </c>
      <c r="AG42">
        <v>1</v>
      </c>
      <c r="AH42">
        <v>1</v>
      </c>
      <c r="AI42">
        <f t="shared" ref="AI42:AI48" si="76">IF(P5=1,1,IF(P5=2,1/2,IF(P5=3,1,IF(P5=4,3/2,IF(P5=5,2,IF(P5=6,5/2,IF(P5=7,3,IF(P5=8,7/2,4))))))))</f>
        <v>1</v>
      </c>
      <c r="AJ42">
        <f t="shared" ref="AJ42:AJ48" si="77">IF(P5=1,1,IF(P5=2,1,IF(P5=3,3/2,IF(P5=4,2,IF(P5=5,5/2,IF(P5=6,3,IF(P5=7,7/2,IF(P5=8,4,9/2))))))))</f>
        <v>1.5</v>
      </c>
      <c r="AK42">
        <f t="shared" ref="AK42:AK48" si="78">IF(P5=1,1,IF(P5=2,3/2,IF(P5=3,2,IF(P5=4,5/2,IF(P5=5,3,IF(P5=6,7/2,IF(P5=7,4,IF(P5=8,9/2,9/2))))))))</f>
        <v>2</v>
      </c>
    </row>
    <row r="43" customFormat="1" spans="18:37">
      <c r="R43" s="7"/>
      <c r="S43" s="2">
        <v>3</v>
      </c>
      <c r="T43" s="9">
        <f t="shared" si="64"/>
        <v>0.5</v>
      </c>
      <c r="U43" s="9">
        <f t="shared" si="65"/>
        <v>0.666666666666667</v>
      </c>
      <c r="V43" s="9">
        <f t="shared" si="66"/>
        <v>1</v>
      </c>
      <c r="W43">
        <f t="shared" si="67"/>
        <v>2</v>
      </c>
      <c r="X43">
        <f t="shared" si="68"/>
        <v>2.5</v>
      </c>
      <c r="Y43">
        <f t="shared" si="69"/>
        <v>3</v>
      </c>
      <c r="Z43">
        <f t="shared" si="70"/>
        <v>1</v>
      </c>
      <c r="AA43">
        <f t="shared" si="71"/>
        <v>1</v>
      </c>
      <c r="AB43">
        <f t="shared" si="72"/>
        <v>1</v>
      </c>
      <c r="AC43" s="9">
        <f t="shared" si="73"/>
        <v>0.5</v>
      </c>
      <c r="AD43" s="9">
        <f t="shared" si="74"/>
        <v>0.666666666666667</v>
      </c>
      <c r="AE43" s="9">
        <f t="shared" si="75"/>
        <v>1</v>
      </c>
      <c r="AF43">
        <v>1</v>
      </c>
      <c r="AG43">
        <v>1</v>
      </c>
      <c r="AH43">
        <v>1</v>
      </c>
      <c r="AI43">
        <f t="shared" si="76"/>
        <v>2</v>
      </c>
      <c r="AJ43">
        <f t="shared" si="77"/>
        <v>2.5</v>
      </c>
      <c r="AK43">
        <f t="shared" si="78"/>
        <v>3</v>
      </c>
    </row>
    <row r="44" customFormat="1" spans="18:37">
      <c r="R44" s="7"/>
      <c r="S44" s="2">
        <v>4</v>
      </c>
      <c r="T44" s="9">
        <f t="shared" si="64"/>
        <v>1</v>
      </c>
      <c r="U44" s="9">
        <f t="shared" si="65"/>
        <v>1</v>
      </c>
      <c r="V44" s="9">
        <f t="shared" si="66"/>
        <v>1</v>
      </c>
      <c r="W44">
        <f t="shared" si="67"/>
        <v>1</v>
      </c>
      <c r="X44">
        <f t="shared" si="68"/>
        <v>1</v>
      </c>
      <c r="Y44">
        <f t="shared" si="69"/>
        <v>1</v>
      </c>
      <c r="Z44">
        <f t="shared" si="70"/>
        <v>2</v>
      </c>
      <c r="AA44">
        <f t="shared" si="71"/>
        <v>2.5</v>
      </c>
      <c r="AB44">
        <f t="shared" si="72"/>
        <v>3</v>
      </c>
      <c r="AC44" s="9">
        <f t="shared" si="73"/>
        <v>0.333333333333333</v>
      </c>
      <c r="AD44" s="9">
        <f t="shared" si="74"/>
        <v>0.4</v>
      </c>
      <c r="AE44" s="9">
        <f t="shared" si="75"/>
        <v>0.5</v>
      </c>
      <c r="AF44">
        <v>1</v>
      </c>
      <c r="AG44">
        <v>1</v>
      </c>
      <c r="AH44">
        <v>1</v>
      </c>
      <c r="AI44">
        <f t="shared" si="76"/>
        <v>1</v>
      </c>
      <c r="AJ44">
        <f t="shared" si="77"/>
        <v>1.5</v>
      </c>
      <c r="AK44">
        <f t="shared" si="78"/>
        <v>2</v>
      </c>
    </row>
    <row r="45" customFormat="1" spans="18:37">
      <c r="R45" s="7"/>
      <c r="S45" s="2">
        <v>5</v>
      </c>
      <c r="T45" s="9">
        <f t="shared" si="64"/>
        <v>1</v>
      </c>
      <c r="U45" s="9">
        <f t="shared" si="65"/>
        <v>1</v>
      </c>
      <c r="V45" s="9">
        <f t="shared" si="66"/>
        <v>1</v>
      </c>
      <c r="W45">
        <f t="shared" si="67"/>
        <v>2</v>
      </c>
      <c r="X45">
        <f t="shared" si="68"/>
        <v>2.5</v>
      </c>
      <c r="Y45">
        <f t="shared" si="69"/>
        <v>3</v>
      </c>
      <c r="Z45">
        <f t="shared" si="70"/>
        <v>2</v>
      </c>
      <c r="AA45">
        <f t="shared" si="71"/>
        <v>2.5</v>
      </c>
      <c r="AB45">
        <f t="shared" si="72"/>
        <v>3</v>
      </c>
      <c r="AC45" s="9">
        <f t="shared" si="73"/>
        <v>0.5</v>
      </c>
      <c r="AD45" s="9">
        <f t="shared" si="74"/>
        <v>0.666666666666667</v>
      </c>
      <c r="AE45" s="9">
        <f t="shared" si="75"/>
        <v>1</v>
      </c>
      <c r="AF45">
        <v>1</v>
      </c>
      <c r="AG45">
        <v>1</v>
      </c>
      <c r="AH45">
        <v>1</v>
      </c>
      <c r="AI45">
        <f t="shared" si="76"/>
        <v>1</v>
      </c>
      <c r="AJ45">
        <f t="shared" si="77"/>
        <v>1.5</v>
      </c>
      <c r="AK45">
        <f t="shared" si="78"/>
        <v>2</v>
      </c>
    </row>
    <row r="46" customFormat="1" spans="18:37">
      <c r="R46" s="7"/>
      <c r="S46" s="2">
        <v>6</v>
      </c>
      <c r="T46" s="9">
        <f t="shared" si="64"/>
        <v>1</v>
      </c>
      <c r="U46" s="9">
        <f t="shared" si="65"/>
        <v>1</v>
      </c>
      <c r="V46" s="9">
        <f t="shared" si="66"/>
        <v>1</v>
      </c>
      <c r="W46">
        <f t="shared" si="67"/>
        <v>1</v>
      </c>
      <c r="X46">
        <f t="shared" si="68"/>
        <v>1</v>
      </c>
      <c r="Y46">
        <f t="shared" si="69"/>
        <v>1</v>
      </c>
      <c r="Z46">
        <f t="shared" si="70"/>
        <v>2</v>
      </c>
      <c r="AA46">
        <f t="shared" si="71"/>
        <v>2.5</v>
      </c>
      <c r="AB46">
        <f t="shared" si="72"/>
        <v>3</v>
      </c>
      <c r="AC46" s="9">
        <f t="shared" si="73"/>
        <v>0.5</v>
      </c>
      <c r="AD46" s="9">
        <f t="shared" si="74"/>
        <v>0.666666666666667</v>
      </c>
      <c r="AE46" s="9">
        <f t="shared" si="75"/>
        <v>1</v>
      </c>
      <c r="AF46">
        <v>1</v>
      </c>
      <c r="AG46">
        <v>1</v>
      </c>
      <c r="AH46">
        <v>1</v>
      </c>
      <c r="AI46">
        <f t="shared" si="76"/>
        <v>1</v>
      </c>
      <c r="AJ46">
        <f t="shared" si="77"/>
        <v>1.5</v>
      </c>
      <c r="AK46">
        <f t="shared" si="78"/>
        <v>2</v>
      </c>
    </row>
    <row r="47" customFormat="1" spans="18:37">
      <c r="R47" s="7"/>
      <c r="S47" s="2">
        <v>7</v>
      </c>
      <c r="T47" s="9">
        <f t="shared" si="64"/>
        <v>0.5</v>
      </c>
      <c r="U47" s="9">
        <f t="shared" si="65"/>
        <v>0.666666666666667</v>
      </c>
      <c r="V47" s="9">
        <f t="shared" si="66"/>
        <v>1</v>
      </c>
      <c r="W47">
        <f t="shared" si="67"/>
        <v>2</v>
      </c>
      <c r="X47">
        <f t="shared" si="68"/>
        <v>2.5</v>
      </c>
      <c r="Y47">
        <f t="shared" si="69"/>
        <v>3</v>
      </c>
      <c r="Z47">
        <f t="shared" si="70"/>
        <v>1</v>
      </c>
      <c r="AA47">
        <f t="shared" si="71"/>
        <v>1</v>
      </c>
      <c r="AB47">
        <f t="shared" si="72"/>
        <v>1</v>
      </c>
      <c r="AC47" s="9">
        <f t="shared" si="73"/>
        <v>0.5</v>
      </c>
      <c r="AD47" s="9">
        <f t="shared" si="74"/>
        <v>0.666666666666667</v>
      </c>
      <c r="AE47" s="9">
        <f t="shared" si="75"/>
        <v>1</v>
      </c>
      <c r="AF47">
        <v>1</v>
      </c>
      <c r="AG47">
        <v>1</v>
      </c>
      <c r="AH47">
        <v>1</v>
      </c>
      <c r="AI47">
        <f t="shared" si="76"/>
        <v>2</v>
      </c>
      <c r="AJ47">
        <f t="shared" si="77"/>
        <v>2.5</v>
      </c>
      <c r="AK47">
        <f t="shared" si="78"/>
        <v>3</v>
      </c>
    </row>
    <row r="48" customFormat="1" spans="18:37">
      <c r="R48" s="7"/>
      <c r="S48" s="2">
        <v>8</v>
      </c>
      <c r="T48" s="9">
        <f t="shared" si="64"/>
        <v>0.5</v>
      </c>
      <c r="U48" s="9">
        <f t="shared" si="65"/>
        <v>0.666666666666667</v>
      </c>
      <c r="V48" s="9">
        <f t="shared" si="66"/>
        <v>1</v>
      </c>
      <c r="W48">
        <f t="shared" si="67"/>
        <v>2</v>
      </c>
      <c r="X48">
        <f t="shared" si="68"/>
        <v>2.5</v>
      </c>
      <c r="Y48">
        <f t="shared" si="69"/>
        <v>3</v>
      </c>
      <c r="Z48">
        <f t="shared" si="70"/>
        <v>1</v>
      </c>
      <c r="AA48">
        <f t="shared" si="71"/>
        <v>1</v>
      </c>
      <c r="AB48">
        <f t="shared" si="72"/>
        <v>1</v>
      </c>
      <c r="AC48" s="9">
        <f t="shared" si="73"/>
        <v>1</v>
      </c>
      <c r="AD48" s="9">
        <f t="shared" si="74"/>
        <v>1</v>
      </c>
      <c r="AE48" s="9">
        <f t="shared" si="75"/>
        <v>1</v>
      </c>
      <c r="AF48">
        <v>1</v>
      </c>
      <c r="AG48">
        <v>1</v>
      </c>
      <c r="AH48">
        <v>1</v>
      </c>
      <c r="AI48">
        <f t="shared" si="76"/>
        <v>2</v>
      </c>
      <c r="AJ48">
        <f t="shared" si="77"/>
        <v>2.5</v>
      </c>
      <c r="AK48">
        <f t="shared" si="78"/>
        <v>3</v>
      </c>
    </row>
    <row r="49" customFormat="1" spans="19:37">
      <c r="S49" s="2" t="s">
        <v>59</v>
      </c>
      <c r="T49" s="9">
        <f t="shared" ref="T49:AK49" si="79">AVERAGE(T41:T48)</f>
        <v>0.75</v>
      </c>
      <c r="U49" s="9">
        <f t="shared" si="79"/>
        <v>0.833333333333333</v>
      </c>
      <c r="V49" s="9">
        <f t="shared" si="79"/>
        <v>1</v>
      </c>
      <c r="W49" s="9">
        <f t="shared" si="79"/>
        <v>1.5</v>
      </c>
      <c r="X49" s="9">
        <f t="shared" si="79"/>
        <v>1.8125</v>
      </c>
      <c r="Y49" s="9">
        <f t="shared" si="79"/>
        <v>2.125</v>
      </c>
      <c r="Z49" s="9">
        <f t="shared" si="79"/>
        <v>1.375</v>
      </c>
      <c r="AA49" s="9">
        <f t="shared" si="79"/>
        <v>1.625</v>
      </c>
      <c r="AB49" s="9">
        <f t="shared" si="79"/>
        <v>1.875</v>
      </c>
      <c r="AC49" s="9">
        <f t="shared" si="79"/>
        <v>0.604166666666667</v>
      </c>
      <c r="AD49" s="9">
        <f t="shared" si="79"/>
        <v>0.716666666666667</v>
      </c>
      <c r="AE49" s="9">
        <f t="shared" si="79"/>
        <v>0.9375</v>
      </c>
      <c r="AF49" s="9">
        <f t="shared" si="79"/>
        <v>1</v>
      </c>
      <c r="AG49" s="9">
        <f t="shared" si="79"/>
        <v>1</v>
      </c>
      <c r="AH49" s="9">
        <f t="shared" si="79"/>
        <v>1</v>
      </c>
      <c r="AI49" s="9">
        <f t="shared" si="79"/>
        <v>1.375</v>
      </c>
      <c r="AJ49" s="9">
        <f t="shared" si="79"/>
        <v>1.875</v>
      </c>
      <c r="AK49" s="9">
        <f t="shared" si="79"/>
        <v>2.375</v>
      </c>
    </row>
    <row r="50" customFormat="1" spans="18:37">
      <c r="R50" s="7" t="s">
        <v>102</v>
      </c>
      <c r="S50" s="2">
        <v>1</v>
      </c>
      <c r="T50" s="9">
        <f>IF(F4=1,1,IF(F4=2,2/3,IF(F4=3,1/2,IF(F4=4,2/5,IF(F4=5,1/3,IF(F4=6,2/7,IF(F4=7,1/4,IF(F4=8,2/9,2/9))))))))</f>
        <v>0.333333333333333</v>
      </c>
      <c r="U50" s="9">
        <f>IF(F4=1,1,IF(F4=2,1,IF(F4=3,2/3,IF(F4=4,1/2,IF(F4=5,2/5,IF(F4=6,1/3,IF(F4=7,2/7,IF(F4=8,1/4,2/9))))))))</f>
        <v>0.4</v>
      </c>
      <c r="V50" s="9">
        <f>IF(F4=1,1,IF(F4=2,2,IF(F4=3,1,IF(F4=4,2/3,IF(F4=5,1/2,IF(F4=6,2/5,IF(F4=7,1/3,IF(F4=8,2/7,1/4))))))))</f>
        <v>0.5</v>
      </c>
      <c r="W50">
        <f>IF(J4=1,1,IF(J4=2,1/2,IF(J4=3,1,IF(J4=4,3/2,IF(J4=5,2,IF(J4=6,5/2,IF(J4=7,3,IF(J4=8,7/2,4))))))))</f>
        <v>1</v>
      </c>
      <c r="X50">
        <f>IF(J4=1,1,IF(J4=2,1,IF(J4=3,3/2,IF(J4=4,2,IF(J4=5,5/2,IF(J4=6,3,IF(J4=7,7/2,IF(J4=8,4,9/2))))))))</f>
        <v>1</v>
      </c>
      <c r="Y50">
        <f>IF(J4=1,1,IF(J4=2,3/2,IF(J4=3,2,IF(J4=4,5/2,IF(J4=5,3,IF(J4=6,7/2,IF(J4=7,4,IF(J4=8,9/2,9/2))))))))</f>
        <v>1</v>
      </c>
      <c r="Z50" s="9">
        <f>IF(M4=1,1,IF(M4=2,2/3,IF(M4=3,1/2,IF(M4=4,2/5,IF(M4=5,1/3,IF(M4=6,2/7,IF(M4=7,1/4,IF(M4=8,2/9,2/9))))))))</f>
        <v>1</v>
      </c>
      <c r="AA50" s="9">
        <f>IF(M4=1,1,IF(M4=2,1,IF(M4=3,2/3,IF(M4=4,1/2,IF(M4=5,2/5,IF(M4=6,1/3,IF(M4=7,2/7,IF(M4=8,1/4,2/9))))))))</f>
        <v>1</v>
      </c>
      <c r="AB50" s="9">
        <f>IF(M4=1,1,IF(M4=2,2,IF(M4=3,1,IF(M4=4,2/3,IF(M4=5,1/2,IF(M4=6,2/5,IF(M4=7,1/3,IF(M4=8,2/7,1/4))))))))</f>
        <v>1</v>
      </c>
      <c r="AC50" s="9">
        <f>IF(P4=1,1,IF(P4=2,2/3,IF(P4=3,1/2,IF(P4=4,2/5,IF(P4=5,1/3,IF(P4=6,2/7,IF(P4=7,1/4,IF(P4=8,2/9,2/9))))))))</f>
        <v>0.5</v>
      </c>
      <c r="AD50" s="9">
        <f>IF(P4=1,1,IF(P4=2,1,IF(P4=3,2/3,IF(P4=4,1/2,IF(P4=5,2/5,IF(P4=6,1/3,IF(P4=7,2/7,IF(P4=8,1/4,2/9))))))))</f>
        <v>0.666666666666667</v>
      </c>
      <c r="AE50" s="9">
        <f>IF(P4=1,1,IF(P4=2,2,IF(P4=3,1,IF(P4=4,2/3,IF(P4=5,1/2,IF(P4=6,2/5,IF(P4=7,1/3,IF(P4=8,2/7,1/4))))))))</f>
        <v>1</v>
      </c>
      <c r="AF50" s="9">
        <f>IF(P4=1,1,IF(P4=2,2/3,IF(P4=3,1/2,IF(P4=4,2/5,IF(P4=5,1/3,IF(P4=6,2/7,IF(P4=7,1/4,IF(P4=8,2/9,2/9))))))))</f>
        <v>0.5</v>
      </c>
      <c r="AG50" s="9">
        <f>IF(P4=1,1,IF(P4=2,1,IF(P4=3,2/3,IF(P4=4,1/2,IF(P4=5,2/5,IF(P4=6,1/3,IF(P4=7,2/7,IF(P4=8,1/4,2/9))))))))</f>
        <v>0.666666666666667</v>
      </c>
      <c r="AH50" s="9">
        <f>IF(P4=1,1,IF(P4=2,2,IF(P4=3,1,IF(P4=4,2/3,IF(P4=5,1/2,IF(P4=6,2/5,IF(P4=7,1/3,IF(P4=8,2/7,1/4))))))))</f>
        <v>1</v>
      </c>
      <c r="AI50">
        <v>1</v>
      </c>
      <c r="AJ50">
        <v>1</v>
      </c>
      <c r="AK50">
        <v>1</v>
      </c>
    </row>
    <row r="51" customFormat="1" spans="18:37">
      <c r="R51" s="7"/>
      <c r="S51" s="2">
        <v>2</v>
      </c>
      <c r="T51" s="9">
        <f t="shared" ref="T51:T57" si="80">IF(F5=1,1,IF(F5=2,2/3,IF(F5=3,1/2,IF(F5=4,2/5,IF(F5=5,1/3,IF(F5=6,2/7,IF(F5=7,1/4,IF(F5=8,2/9,2/9))))))))</f>
        <v>0.333333333333333</v>
      </c>
      <c r="U51" s="9">
        <f t="shared" ref="U51:U57" si="81">IF(F5=1,1,IF(F5=2,1,IF(F5=3,2/3,IF(F5=4,1/2,IF(F5=5,2/5,IF(F5=6,1/3,IF(F5=7,2/7,IF(F5=8,1/4,2/9))))))))</f>
        <v>0.4</v>
      </c>
      <c r="V51" s="9">
        <f t="shared" ref="V51:V57" si="82">IF(F5=1,1,IF(F5=2,2,IF(F5=3,1,IF(F5=4,2/3,IF(F5=5,1/2,IF(F5=6,2/5,IF(F5=7,1/3,IF(F5=8,2/7,1/4))))))))</f>
        <v>0.5</v>
      </c>
      <c r="W51">
        <f t="shared" ref="W51:W57" si="83">IF(J5=1,1,IF(J5=2,1/2,IF(J5=3,1,IF(J5=4,3/2,IF(J5=5,2,IF(J5=6,5/2,IF(J5=7,3,IF(J5=8,7/2,4))))))))</f>
        <v>2</v>
      </c>
      <c r="X51">
        <f t="shared" ref="X51:X57" si="84">IF(J5=1,1,IF(J5=2,1,IF(J5=3,3/2,IF(J5=4,2,IF(J5=5,5/2,IF(J5=6,3,IF(J5=7,7/2,IF(J5=8,4,9/2))))))))</f>
        <v>2.5</v>
      </c>
      <c r="Y51">
        <f t="shared" ref="Y51:Y57" si="85">IF(J5=1,1,IF(J5=2,3/2,IF(J5=3,2,IF(J5=4,5/2,IF(J5=5,3,IF(J5=6,7/2,IF(J5=7,4,IF(J5=8,9/2,9/2))))))))</f>
        <v>3</v>
      </c>
      <c r="Z51" s="9">
        <f t="shared" ref="Z51:Z57" si="86">IF(M5=1,1,IF(M5=2,2/3,IF(M5=3,1/2,IF(M5=4,2/5,IF(M5=5,1/3,IF(M5=6,2/7,IF(M5=7,1/4,IF(M5=8,2/9,2/9))))))))</f>
        <v>1</v>
      </c>
      <c r="AA51" s="9">
        <f t="shared" ref="AA51:AA57" si="87">IF(M5=1,1,IF(M5=2,1,IF(M5=3,2/3,IF(M5=4,1/2,IF(M5=5,2/5,IF(M5=6,1/3,IF(M5=7,2/7,IF(M5=8,1/4,2/9))))))))</f>
        <v>1</v>
      </c>
      <c r="AB51" s="9">
        <f t="shared" ref="AB51:AB57" si="88">IF(M5=1,1,IF(M5=2,2,IF(M5=3,1,IF(M5=4,2/3,IF(M5=5,1/2,IF(M5=6,2/5,IF(M5=7,1/3,IF(M5=8,2/7,1/4))))))))</f>
        <v>1</v>
      </c>
      <c r="AC51" s="9">
        <f t="shared" ref="AC51:AC57" si="89">IF(P5=1,1,IF(P5=2,2/3,IF(P5=3,1/2,IF(P5=4,2/5,IF(P5=5,1/3,IF(P5=6,2/7,IF(P5=7,1/4,IF(P5=8,2/9,2/9))))))))</f>
        <v>0.5</v>
      </c>
      <c r="AD51" s="9">
        <f t="shared" ref="AD51:AD57" si="90">IF(P5=1,1,IF(P5=2,1,IF(P5=3,2/3,IF(P5=4,1/2,IF(P5=5,2/5,IF(P5=6,1/3,IF(P5=7,2/7,IF(P5=8,1/4,2/9))))))))</f>
        <v>0.666666666666667</v>
      </c>
      <c r="AE51" s="9">
        <f t="shared" ref="AE51:AE57" si="91">IF(P5=1,1,IF(P5=2,2,IF(P5=3,1,IF(P5=4,2/3,IF(P5=5,1/2,IF(P5=6,2/5,IF(P5=7,1/3,IF(P5=8,2/7,1/4))))))))</f>
        <v>1</v>
      </c>
      <c r="AF51" s="9">
        <f t="shared" ref="AF51:AF57" si="92">IF(P5=1,1,IF(P5=2,2/3,IF(P5=3,1/2,IF(P5=4,2/5,IF(P5=5,1/3,IF(P5=6,2/7,IF(P5=7,1/4,IF(P5=8,2/9,2/9))))))))</f>
        <v>0.5</v>
      </c>
      <c r="AG51" s="9">
        <f t="shared" ref="AG51:AG57" si="93">IF(P5=1,1,IF(P5=2,1,IF(P5=3,2/3,IF(P5=4,1/2,IF(P5=5,2/5,IF(P5=6,1/3,IF(P5=7,2/7,IF(P5=8,1/4,2/9))))))))</f>
        <v>0.666666666666667</v>
      </c>
      <c r="AH51" s="9">
        <f t="shared" ref="AH51:AH57" si="94">IF(P5=1,1,IF(P5=2,2,IF(P5=3,1,IF(P5=4,2/3,IF(P5=5,1/2,IF(P5=6,2/5,IF(P5=7,1/3,IF(P5=8,2/7,1/4))))))))</f>
        <v>1</v>
      </c>
      <c r="AI51">
        <v>1</v>
      </c>
      <c r="AJ51">
        <v>1</v>
      </c>
      <c r="AK51">
        <v>1</v>
      </c>
    </row>
    <row r="52" customFormat="1" spans="18:37">
      <c r="R52" s="7"/>
      <c r="S52" s="2">
        <v>3</v>
      </c>
      <c r="T52" s="9">
        <f t="shared" si="80"/>
        <v>0.333333333333333</v>
      </c>
      <c r="U52" s="9">
        <f t="shared" si="81"/>
        <v>0.4</v>
      </c>
      <c r="V52" s="9">
        <f t="shared" si="82"/>
        <v>0.5</v>
      </c>
      <c r="W52">
        <f t="shared" si="83"/>
        <v>2</v>
      </c>
      <c r="X52">
        <f t="shared" si="84"/>
        <v>2.5</v>
      </c>
      <c r="Y52">
        <f t="shared" si="85"/>
        <v>3</v>
      </c>
      <c r="Z52" s="9">
        <f t="shared" si="86"/>
        <v>1</v>
      </c>
      <c r="AA52" s="9">
        <f t="shared" si="87"/>
        <v>1</v>
      </c>
      <c r="AB52" s="9">
        <f t="shared" si="88"/>
        <v>1</v>
      </c>
      <c r="AC52" s="9">
        <f t="shared" si="89"/>
        <v>0.333333333333333</v>
      </c>
      <c r="AD52" s="9">
        <f t="shared" si="90"/>
        <v>0.4</v>
      </c>
      <c r="AE52" s="9">
        <f t="shared" si="91"/>
        <v>0.5</v>
      </c>
      <c r="AF52" s="9">
        <f t="shared" si="92"/>
        <v>0.333333333333333</v>
      </c>
      <c r="AG52" s="9">
        <f t="shared" si="93"/>
        <v>0.4</v>
      </c>
      <c r="AH52" s="9">
        <f t="shared" si="94"/>
        <v>0.5</v>
      </c>
      <c r="AI52">
        <v>1</v>
      </c>
      <c r="AJ52">
        <v>1</v>
      </c>
      <c r="AK52">
        <v>1</v>
      </c>
    </row>
    <row r="53" customFormat="1" spans="18:37">
      <c r="R53" s="7"/>
      <c r="S53" s="2">
        <v>4</v>
      </c>
      <c r="T53" s="9">
        <f t="shared" si="80"/>
        <v>0.333333333333333</v>
      </c>
      <c r="U53" s="9">
        <f t="shared" si="81"/>
        <v>0.4</v>
      </c>
      <c r="V53" s="9">
        <f t="shared" si="82"/>
        <v>0.5</v>
      </c>
      <c r="W53">
        <f t="shared" si="83"/>
        <v>1</v>
      </c>
      <c r="X53">
        <f t="shared" si="84"/>
        <v>1.5</v>
      </c>
      <c r="Y53">
        <f t="shared" si="85"/>
        <v>2</v>
      </c>
      <c r="Z53" s="9">
        <f t="shared" si="86"/>
        <v>1</v>
      </c>
      <c r="AA53" s="9">
        <f t="shared" si="87"/>
        <v>1</v>
      </c>
      <c r="AB53" s="9">
        <f t="shared" si="88"/>
        <v>1</v>
      </c>
      <c r="AC53" s="9">
        <f t="shared" si="89"/>
        <v>0.5</v>
      </c>
      <c r="AD53" s="9">
        <f t="shared" si="90"/>
        <v>0.666666666666667</v>
      </c>
      <c r="AE53" s="9">
        <f t="shared" si="91"/>
        <v>1</v>
      </c>
      <c r="AF53" s="9">
        <f t="shared" si="92"/>
        <v>0.5</v>
      </c>
      <c r="AG53" s="9">
        <f t="shared" si="93"/>
        <v>0.666666666666667</v>
      </c>
      <c r="AH53" s="9">
        <f t="shared" si="94"/>
        <v>1</v>
      </c>
      <c r="AI53">
        <v>1</v>
      </c>
      <c r="AJ53">
        <v>1</v>
      </c>
      <c r="AK53">
        <v>1</v>
      </c>
    </row>
    <row r="54" customFormat="1" spans="18:37">
      <c r="R54" s="7"/>
      <c r="S54" s="2">
        <v>5</v>
      </c>
      <c r="T54" s="9">
        <f t="shared" si="80"/>
        <v>0.333333333333333</v>
      </c>
      <c r="U54" s="9">
        <f t="shared" si="81"/>
        <v>0.4</v>
      </c>
      <c r="V54" s="9">
        <f t="shared" si="82"/>
        <v>0.5</v>
      </c>
      <c r="W54">
        <f t="shared" si="83"/>
        <v>2</v>
      </c>
      <c r="X54">
        <f t="shared" si="84"/>
        <v>2.5</v>
      </c>
      <c r="Y54">
        <f t="shared" si="85"/>
        <v>3</v>
      </c>
      <c r="Z54" s="9">
        <f t="shared" si="86"/>
        <v>1</v>
      </c>
      <c r="AA54" s="9">
        <f t="shared" si="87"/>
        <v>1</v>
      </c>
      <c r="AB54" s="9">
        <f t="shared" si="88"/>
        <v>1</v>
      </c>
      <c r="AC54" s="9">
        <f t="shared" si="89"/>
        <v>0.5</v>
      </c>
      <c r="AD54" s="9">
        <f t="shared" si="90"/>
        <v>0.666666666666667</v>
      </c>
      <c r="AE54" s="9">
        <f t="shared" si="91"/>
        <v>1</v>
      </c>
      <c r="AF54" s="9">
        <f t="shared" si="92"/>
        <v>0.5</v>
      </c>
      <c r="AG54" s="9">
        <f t="shared" si="93"/>
        <v>0.666666666666667</v>
      </c>
      <c r="AH54" s="9">
        <f t="shared" si="94"/>
        <v>1</v>
      </c>
      <c r="AI54">
        <v>1</v>
      </c>
      <c r="AJ54">
        <v>1</v>
      </c>
      <c r="AK54">
        <v>1</v>
      </c>
    </row>
    <row r="55" customFormat="1" spans="18:37">
      <c r="R55" s="7"/>
      <c r="S55" s="2">
        <v>6</v>
      </c>
      <c r="T55" s="9">
        <f t="shared" si="80"/>
        <v>0.333333333333333</v>
      </c>
      <c r="U55" s="9">
        <f t="shared" si="81"/>
        <v>0.4</v>
      </c>
      <c r="V55" s="9">
        <f t="shared" si="82"/>
        <v>0.5</v>
      </c>
      <c r="W55">
        <f t="shared" si="83"/>
        <v>1</v>
      </c>
      <c r="X55">
        <f t="shared" si="84"/>
        <v>1.5</v>
      </c>
      <c r="Y55">
        <f t="shared" si="85"/>
        <v>2</v>
      </c>
      <c r="Z55" s="9">
        <f t="shared" si="86"/>
        <v>1</v>
      </c>
      <c r="AA55" s="9">
        <f t="shared" si="87"/>
        <v>1</v>
      </c>
      <c r="AB55" s="9">
        <f t="shared" si="88"/>
        <v>1</v>
      </c>
      <c r="AC55" s="9">
        <f t="shared" si="89"/>
        <v>0.5</v>
      </c>
      <c r="AD55" s="9">
        <f t="shared" si="90"/>
        <v>0.666666666666667</v>
      </c>
      <c r="AE55" s="9">
        <f t="shared" si="91"/>
        <v>1</v>
      </c>
      <c r="AF55" s="9">
        <f t="shared" si="92"/>
        <v>0.5</v>
      </c>
      <c r="AG55" s="9">
        <f t="shared" si="93"/>
        <v>0.666666666666667</v>
      </c>
      <c r="AH55" s="9">
        <f t="shared" si="94"/>
        <v>1</v>
      </c>
      <c r="AI55">
        <v>1</v>
      </c>
      <c r="AJ55">
        <v>1</v>
      </c>
      <c r="AK55">
        <v>1</v>
      </c>
    </row>
    <row r="56" customFormat="1" spans="18:37">
      <c r="R56" s="7"/>
      <c r="S56" s="2">
        <v>7</v>
      </c>
      <c r="T56" s="9">
        <f t="shared" si="80"/>
        <v>0.333333333333333</v>
      </c>
      <c r="U56" s="9">
        <f t="shared" si="81"/>
        <v>0.4</v>
      </c>
      <c r="V56" s="9">
        <f t="shared" si="82"/>
        <v>0.5</v>
      </c>
      <c r="W56">
        <f t="shared" si="83"/>
        <v>2</v>
      </c>
      <c r="X56">
        <f t="shared" si="84"/>
        <v>2.5</v>
      </c>
      <c r="Y56">
        <f t="shared" si="85"/>
        <v>3</v>
      </c>
      <c r="Z56" s="9">
        <f t="shared" si="86"/>
        <v>1</v>
      </c>
      <c r="AA56" s="9">
        <f t="shared" si="87"/>
        <v>1</v>
      </c>
      <c r="AB56" s="9">
        <f t="shared" si="88"/>
        <v>1</v>
      </c>
      <c r="AC56" s="9">
        <f t="shared" si="89"/>
        <v>0.333333333333333</v>
      </c>
      <c r="AD56" s="9">
        <f t="shared" si="90"/>
        <v>0.4</v>
      </c>
      <c r="AE56" s="9">
        <f t="shared" si="91"/>
        <v>0.5</v>
      </c>
      <c r="AF56" s="9">
        <f t="shared" si="92"/>
        <v>0.333333333333333</v>
      </c>
      <c r="AG56" s="9">
        <f t="shared" si="93"/>
        <v>0.4</v>
      </c>
      <c r="AH56" s="9">
        <f t="shared" si="94"/>
        <v>0.5</v>
      </c>
      <c r="AI56">
        <v>1</v>
      </c>
      <c r="AJ56">
        <v>1</v>
      </c>
      <c r="AK56">
        <v>1</v>
      </c>
    </row>
    <row r="57" customFormat="1" spans="18:37">
      <c r="R57" s="7"/>
      <c r="S57" s="2">
        <v>8</v>
      </c>
      <c r="T57" s="9">
        <f t="shared" si="80"/>
        <v>0.333333333333333</v>
      </c>
      <c r="U57" s="9">
        <f t="shared" si="81"/>
        <v>0.4</v>
      </c>
      <c r="V57" s="9">
        <f t="shared" si="82"/>
        <v>0.5</v>
      </c>
      <c r="W57">
        <f t="shared" si="83"/>
        <v>2</v>
      </c>
      <c r="X57">
        <f t="shared" si="84"/>
        <v>2.5</v>
      </c>
      <c r="Y57">
        <f t="shared" si="85"/>
        <v>3</v>
      </c>
      <c r="Z57" s="9">
        <f t="shared" si="86"/>
        <v>1</v>
      </c>
      <c r="AA57" s="9">
        <f t="shared" si="87"/>
        <v>1</v>
      </c>
      <c r="AB57" s="9">
        <f t="shared" si="88"/>
        <v>1</v>
      </c>
      <c r="AC57" s="9">
        <f t="shared" si="89"/>
        <v>0.333333333333333</v>
      </c>
      <c r="AD57" s="9">
        <f t="shared" si="90"/>
        <v>0.4</v>
      </c>
      <c r="AE57" s="9">
        <f t="shared" si="91"/>
        <v>0.5</v>
      </c>
      <c r="AF57" s="9">
        <f t="shared" si="92"/>
        <v>0.333333333333333</v>
      </c>
      <c r="AG57" s="9">
        <f t="shared" si="93"/>
        <v>0.4</v>
      </c>
      <c r="AH57" s="9">
        <f t="shared" si="94"/>
        <v>0.5</v>
      </c>
      <c r="AI57">
        <v>1</v>
      </c>
      <c r="AJ57">
        <v>1</v>
      </c>
      <c r="AK57">
        <v>1</v>
      </c>
    </row>
    <row r="58" customFormat="1" spans="19:37">
      <c r="S58" s="2" t="s">
        <v>59</v>
      </c>
      <c r="T58" s="9">
        <f t="shared" ref="T58:AE58" si="95">AVERAGE(T50:T57)</f>
        <v>0.333333333333333</v>
      </c>
      <c r="U58" s="9">
        <f t="shared" si="95"/>
        <v>0.4</v>
      </c>
      <c r="V58" s="9">
        <f t="shared" si="95"/>
        <v>0.5</v>
      </c>
      <c r="W58" s="9">
        <f t="shared" si="95"/>
        <v>1.625</v>
      </c>
      <c r="X58" s="9">
        <f t="shared" si="95"/>
        <v>2.0625</v>
      </c>
      <c r="Y58" s="9">
        <f t="shared" si="95"/>
        <v>2.5</v>
      </c>
      <c r="Z58" s="9">
        <f t="shared" si="95"/>
        <v>1</v>
      </c>
      <c r="AA58" s="9">
        <f t="shared" si="95"/>
        <v>1</v>
      </c>
      <c r="AB58" s="9">
        <f t="shared" si="95"/>
        <v>1</v>
      </c>
      <c r="AC58" s="9">
        <f t="shared" si="95"/>
        <v>0.4375</v>
      </c>
      <c r="AD58" s="9">
        <f t="shared" si="95"/>
        <v>0.566666666666667</v>
      </c>
      <c r="AE58" s="9">
        <f t="shared" si="95"/>
        <v>0.8125</v>
      </c>
      <c r="AF58" s="9">
        <f t="shared" ref="AF58:AK58" si="96">AVERAGE(AF50:AF57)</f>
        <v>0.4375</v>
      </c>
      <c r="AG58" s="9">
        <f t="shared" si="96"/>
        <v>0.566666666666667</v>
      </c>
      <c r="AH58" s="9">
        <f t="shared" si="96"/>
        <v>0.8125</v>
      </c>
      <c r="AI58" s="9">
        <f t="shared" si="96"/>
        <v>1</v>
      </c>
      <c r="AJ58" s="9">
        <f t="shared" si="96"/>
        <v>1</v>
      </c>
      <c r="AK58" s="9">
        <f t="shared" si="96"/>
        <v>1</v>
      </c>
    </row>
    <row r="60" spans="41:49">
      <c r="AO60" s="10" t="s">
        <v>60</v>
      </c>
      <c r="AP60" s="10"/>
      <c r="AQ60" s="10"/>
      <c r="AR60" s="10"/>
      <c r="AS60" s="10"/>
      <c r="AT60" s="10"/>
      <c r="AU60" s="10"/>
      <c r="AV60" s="10"/>
      <c r="AW60" s="10"/>
    </row>
    <row r="61" spans="18:49">
      <c r="R61" s="10" t="s">
        <v>61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O61" s="10"/>
      <c r="AP61" s="10"/>
      <c r="AQ61" s="10"/>
      <c r="AR61" s="10"/>
      <c r="AS61" s="10"/>
      <c r="AT61" s="10"/>
      <c r="AU61" s="10"/>
      <c r="AV61" s="10"/>
      <c r="AW61" s="10"/>
    </row>
    <row r="62" customFormat="1" spans="18:31"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40:50">
      <c r="AN63" s="7" t="s">
        <v>55</v>
      </c>
      <c r="AO63" s="7"/>
      <c r="AP63" s="8"/>
      <c r="AQ63" s="8"/>
      <c r="AR63" s="8"/>
      <c r="AS63" s="8"/>
      <c r="AT63" s="8"/>
      <c r="AU63" s="8"/>
      <c r="AV63" s="8"/>
      <c r="AW63" s="8"/>
      <c r="AX63" s="8"/>
    </row>
    <row r="64" spans="18:50">
      <c r="R64" s="8" t="s">
        <v>55</v>
      </c>
      <c r="S64" s="8"/>
      <c r="T64" s="8" t="s">
        <v>97</v>
      </c>
      <c r="U64" s="8"/>
      <c r="V64" s="8"/>
      <c r="W64" s="8" t="s">
        <v>98</v>
      </c>
      <c r="X64" s="8"/>
      <c r="Y64" s="8"/>
      <c r="Z64" s="8" t="s">
        <v>99</v>
      </c>
      <c r="AA64" s="8"/>
      <c r="AB64" s="8"/>
      <c r="AC64" s="8" t="s">
        <v>100</v>
      </c>
      <c r="AD64" s="8"/>
      <c r="AE64" s="8"/>
      <c r="AF64" s="8" t="s">
        <v>101</v>
      </c>
      <c r="AG64" s="8"/>
      <c r="AH64" s="8"/>
      <c r="AI64" s="8" t="s">
        <v>102</v>
      </c>
      <c r="AJ64" s="8"/>
      <c r="AK64" s="8"/>
      <c r="AN64" s="7"/>
      <c r="AO64" s="7"/>
      <c r="AP64" s="8"/>
      <c r="AQ64" s="8"/>
      <c r="AR64" s="8"/>
      <c r="AS64" s="8"/>
      <c r="AT64" s="8"/>
      <c r="AU64" s="8"/>
      <c r="AV64" s="8"/>
      <c r="AW64" s="8"/>
      <c r="AX64" s="8"/>
    </row>
    <row r="65" spans="18:50">
      <c r="R65" s="8"/>
      <c r="S65" s="8"/>
      <c r="T65" s="8" t="s">
        <v>56</v>
      </c>
      <c r="U65" s="8" t="s">
        <v>57</v>
      </c>
      <c r="V65" s="8" t="s">
        <v>58</v>
      </c>
      <c r="W65" s="8" t="s">
        <v>56</v>
      </c>
      <c r="X65" s="8" t="s">
        <v>57</v>
      </c>
      <c r="Y65" s="8" t="s">
        <v>58</v>
      </c>
      <c r="Z65" s="8" t="s">
        <v>56</v>
      </c>
      <c r="AA65" s="8" t="s">
        <v>57</v>
      </c>
      <c r="AB65" s="8" t="s">
        <v>58</v>
      </c>
      <c r="AC65" s="8" t="s">
        <v>56</v>
      </c>
      <c r="AD65" s="8" t="s">
        <v>57</v>
      </c>
      <c r="AE65" s="8" t="s">
        <v>58</v>
      </c>
      <c r="AF65" s="8" t="s">
        <v>56</v>
      </c>
      <c r="AG65" s="8" t="s">
        <v>57</v>
      </c>
      <c r="AH65" s="8" t="s">
        <v>58</v>
      </c>
      <c r="AI65" s="8" t="s">
        <v>56</v>
      </c>
      <c r="AJ65" s="8" t="s">
        <v>57</v>
      </c>
      <c r="AK65" s="8" t="s">
        <v>58</v>
      </c>
      <c r="AN65" s="7"/>
      <c r="AO65" s="7"/>
      <c r="AP65" s="8" t="s">
        <v>56</v>
      </c>
      <c r="AQ65" s="8" t="s">
        <v>57</v>
      </c>
      <c r="AR65" s="8" t="s">
        <v>58</v>
      </c>
      <c r="AS65" s="8" t="s">
        <v>56</v>
      </c>
      <c r="AT65" s="8" t="s">
        <v>57</v>
      </c>
      <c r="AU65" s="8" t="s">
        <v>58</v>
      </c>
      <c r="AV65" s="8" t="s">
        <v>56</v>
      </c>
      <c r="AW65" s="8" t="s">
        <v>57</v>
      </c>
      <c r="AX65" s="8" t="s">
        <v>58</v>
      </c>
    </row>
    <row r="66" spans="18:50">
      <c r="R66" s="8" t="s">
        <v>97</v>
      </c>
      <c r="S66" s="8"/>
      <c r="T66" s="9">
        <v>1</v>
      </c>
      <c r="U66" s="9">
        <v>1</v>
      </c>
      <c r="V66" s="9">
        <v>1</v>
      </c>
      <c r="W66" s="9">
        <v>1.25</v>
      </c>
      <c r="X66" s="9">
        <v>1.625</v>
      </c>
      <c r="Y66" s="9">
        <v>2</v>
      </c>
      <c r="Z66" s="9">
        <v>1.125</v>
      </c>
      <c r="AA66" s="9">
        <v>1.375</v>
      </c>
      <c r="AB66" s="9">
        <v>1.625</v>
      </c>
      <c r="AC66" s="9">
        <v>1.5</v>
      </c>
      <c r="AD66" s="9">
        <v>2</v>
      </c>
      <c r="AE66" s="9">
        <v>2.5</v>
      </c>
      <c r="AF66">
        <v>1</v>
      </c>
      <c r="AG66">
        <v>1.25</v>
      </c>
      <c r="AH66">
        <v>1.5</v>
      </c>
      <c r="AI66">
        <v>2</v>
      </c>
      <c r="AJ66">
        <v>2.5</v>
      </c>
      <c r="AK66">
        <v>3</v>
      </c>
      <c r="AN66" s="8" t="s">
        <v>97</v>
      </c>
      <c r="AO66" s="8"/>
      <c r="AP66" s="9">
        <f t="shared" ref="AP66:AP71" si="97">T66+W66+Z66+AC66+AF66+AI66</f>
        <v>7.875</v>
      </c>
      <c r="AQ66" s="9">
        <f t="shared" ref="AQ66:AQ71" si="98">U66+X66+AA66+AD66+AG66+AJ66</f>
        <v>9.75</v>
      </c>
      <c r="AR66" s="9">
        <f t="shared" ref="AR66:AR71" si="99">V66+Y66+AB66+AE66+AH66+AK66</f>
        <v>11.625</v>
      </c>
      <c r="AS66" s="9">
        <f>SUM(AP66:AP71)</f>
        <v>34.4958333333333</v>
      </c>
      <c r="AT66" s="9">
        <f>SUM(AQ66:AQ71)</f>
        <v>40.2083333333333</v>
      </c>
      <c r="AU66" s="9">
        <f>SUM(AR66:AR71)</f>
        <v>46.9791666666667</v>
      </c>
      <c r="AV66" s="9">
        <f>1/AU66</f>
        <v>0.0212860310421286</v>
      </c>
      <c r="AW66" s="9">
        <f>1/AT66</f>
        <v>0.0248704663212435</v>
      </c>
      <c r="AX66" s="9">
        <f>1/AS66</f>
        <v>0.0289890083343399</v>
      </c>
    </row>
    <row r="67" customFormat="1" spans="18:44">
      <c r="R67" s="8" t="s">
        <v>98</v>
      </c>
      <c r="S67" s="8"/>
      <c r="T67" s="9">
        <v>0.583333333333333</v>
      </c>
      <c r="U67" s="9">
        <v>0.683333333333333</v>
      </c>
      <c r="V67" s="9">
        <v>0.875</v>
      </c>
      <c r="W67" s="9">
        <v>1</v>
      </c>
      <c r="X67" s="9">
        <v>1</v>
      </c>
      <c r="Y67" s="9">
        <v>1</v>
      </c>
      <c r="Z67" s="9">
        <v>1</v>
      </c>
      <c r="AA67" s="9">
        <v>1.25</v>
      </c>
      <c r="AB67" s="9">
        <v>1.5</v>
      </c>
      <c r="AC67" s="9">
        <v>1</v>
      </c>
      <c r="AD67" s="9">
        <v>1</v>
      </c>
      <c r="AE67" s="9">
        <v>1</v>
      </c>
      <c r="AF67">
        <v>0.604166666666667</v>
      </c>
      <c r="AG67">
        <v>0.658333333333333</v>
      </c>
      <c r="AH67">
        <v>0.75</v>
      </c>
      <c r="AI67">
        <v>0.458333333333333</v>
      </c>
      <c r="AJ67">
        <v>0.541666666666667</v>
      </c>
      <c r="AK67">
        <v>0.6875</v>
      </c>
      <c r="AN67" s="8" t="s">
        <v>98</v>
      </c>
      <c r="AO67" s="8"/>
      <c r="AP67" s="9">
        <f t="shared" si="97"/>
        <v>4.64583333333333</v>
      </c>
      <c r="AQ67" s="9">
        <f t="shared" si="98"/>
        <v>5.13333333333333</v>
      </c>
      <c r="AR67" s="9">
        <f t="shared" si="99"/>
        <v>5.8125</v>
      </c>
    </row>
    <row r="68" customFormat="1" spans="18:44">
      <c r="R68" s="8" t="s">
        <v>99</v>
      </c>
      <c r="S68" s="8"/>
      <c r="T68" s="9">
        <v>0.75</v>
      </c>
      <c r="U68" s="9">
        <v>0.833333333333333</v>
      </c>
      <c r="V68" s="9">
        <v>1</v>
      </c>
      <c r="W68" s="9">
        <v>0.75</v>
      </c>
      <c r="X68" s="9">
        <v>0.833333333333333</v>
      </c>
      <c r="Y68" s="9">
        <v>1</v>
      </c>
      <c r="Z68" s="9">
        <v>1</v>
      </c>
      <c r="AA68" s="9">
        <v>1</v>
      </c>
      <c r="AB68" s="9">
        <v>1</v>
      </c>
      <c r="AC68" s="9">
        <v>1.375</v>
      </c>
      <c r="AD68" s="9">
        <v>1.875</v>
      </c>
      <c r="AE68" s="9">
        <v>2.375</v>
      </c>
      <c r="AF68">
        <v>0.6875</v>
      </c>
      <c r="AG68">
        <v>0.733333333333333</v>
      </c>
      <c r="AH68">
        <v>0.8125</v>
      </c>
      <c r="AI68">
        <v>1</v>
      </c>
      <c r="AJ68">
        <v>1</v>
      </c>
      <c r="AK68">
        <v>1</v>
      </c>
      <c r="AN68" s="8" t="s">
        <v>99</v>
      </c>
      <c r="AO68" s="8"/>
      <c r="AP68" s="9">
        <f t="shared" si="97"/>
        <v>5.5625</v>
      </c>
      <c r="AQ68" s="9">
        <f t="shared" si="98"/>
        <v>6.275</v>
      </c>
      <c r="AR68" s="9">
        <f t="shared" si="99"/>
        <v>7.1875</v>
      </c>
    </row>
    <row r="69" customFormat="1" spans="18:44">
      <c r="R69" s="8" t="s">
        <v>100</v>
      </c>
      <c r="S69" s="8"/>
      <c r="T69" s="9">
        <v>0.4125</v>
      </c>
      <c r="U69" s="9">
        <v>0.525</v>
      </c>
      <c r="V69" s="9">
        <v>0.729166666666667</v>
      </c>
      <c r="W69" s="9">
        <v>1</v>
      </c>
      <c r="X69" s="9">
        <v>1</v>
      </c>
      <c r="Y69" s="9">
        <v>1</v>
      </c>
      <c r="Z69" s="9">
        <v>0.4375</v>
      </c>
      <c r="AA69" s="9">
        <v>0.566666666666667</v>
      </c>
      <c r="AB69" s="9">
        <v>0.8125</v>
      </c>
      <c r="AC69" s="9">
        <v>1</v>
      </c>
      <c r="AD69" s="9">
        <v>1</v>
      </c>
      <c r="AE69" s="9">
        <v>1</v>
      </c>
      <c r="AF69">
        <v>1.125</v>
      </c>
      <c r="AG69">
        <v>1.5</v>
      </c>
      <c r="AH69">
        <v>1.875</v>
      </c>
      <c r="AI69">
        <v>1</v>
      </c>
      <c r="AJ69">
        <v>1</v>
      </c>
      <c r="AK69">
        <v>1</v>
      </c>
      <c r="AN69" s="8" t="s">
        <v>100</v>
      </c>
      <c r="AO69" s="8"/>
      <c r="AP69" s="9">
        <f t="shared" si="97"/>
        <v>4.975</v>
      </c>
      <c r="AQ69" s="9">
        <f t="shared" si="98"/>
        <v>5.59166666666667</v>
      </c>
      <c r="AR69" s="9">
        <f t="shared" si="99"/>
        <v>6.41666666666667</v>
      </c>
    </row>
    <row r="70" customFormat="1" spans="18:44">
      <c r="R70" s="8" t="s">
        <v>101</v>
      </c>
      <c r="S70" s="8"/>
      <c r="T70" s="9">
        <v>0.75</v>
      </c>
      <c r="U70" s="9">
        <v>0.833333333333333</v>
      </c>
      <c r="V70" s="9">
        <v>1</v>
      </c>
      <c r="W70" s="9">
        <v>1.5</v>
      </c>
      <c r="X70" s="9">
        <v>1.8125</v>
      </c>
      <c r="Y70" s="9">
        <v>2.125</v>
      </c>
      <c r="Z70" s="9">
        <v>1.375</v>
      </c>
      <c r="AA70" s="9">
        <v>1.625</v>
      </c>
      <c r="AB70" s="9">
        <v>1.875</v>
      </c>
      <c r="AC70" s="9">
        <v>0.604166666666667</v>
      </c>
      <c r="AD70" s="9">
        <v>0.716666666666667</v>
      </c>
      <c r="AE70" s="9">
        <v>0.9375</v>
      </c>
      <c r="AF70">
        <v>1</v>
      </c>
      <c r="AG70">
        <v>1</v>
      </c>
      <c r="AH70">
        <v>1</v>
      </c>
      <c r="AI70">
        <v>1.375</v>
      </c>
      <c r="AJ70">
        <v>1.875</v>
      </c>
      <c r="AK70">
        <v>2.375</v>
      </c>
      <c r="AN70" s="8" t="s">
        <v>101</v>
      </c>
      <c r="AO70" s="8"/>
      <c r="AP70" s="9">
        <f t="shared" si="97"/>
        <v>6.60416666666667</v>
      </c>
      <c r="AQ70" s="9">
        <f t="shared" si="98"/>
        <v>7.8625</v>
      </c>
      <c r="AR70" s="9">
        <f t="shared" si="99"/>
        <v>9.3125</v>
      </c>
    </row>
    <row r="71" customFormat="1" spans="18:44">
      <c r="R71" s="8" t="s">
        <v>102</v>
      </c>
      <c r="S71" s="8"/>
      <c r="T71" s="9">
        <v>0.333333333333333</v>
      </c>
      <c r="U71" s="9">
        <v>0.4</v>
      </c>
      <c r="V71" s="9">
        <v>0.5</v>
      </c>
      <c r="W71" s="9">
        <v>1.625</v>
      </c>
      <c r="X71" s="9">
        <v>2.0625</v>
      </c>
      <c r="Y71" s="9">
        <v>2.5</v>
      </c>
      <c r="Z71" s="9">
        <v>1</v>
      </c>
      <c r="AA71" s="9">
        <v>1</v>
      </c>
      <c r="AB71" s="9">
        <v>1</v>
      </c>
      <c r="AC71" s="9">
        <v>0.4375</v>
      </c>
      <c r="AD71" s="9">
        <v>0.566666666666667</v>
      </c>
      <c r="AE71" s="9">
        <v>0.8125</v>
      </c>
      <c r="AF71">
        <v>0.4375</v>
      </c>
      <c r="AG71">
        <v>0.566666666666667</v>
      </c>
      <c r="AH71">
        <v>0.8125</v>
      </c>
      <c r="AI71">
        <v>1</v>
      </c>
      <c r="AJ71">
        <v>1</v>
      </c>
      <c r="AK71">
        <v>1</v>
      </c>
      <c r="AN71" s="8" t="s">
        <v>102</v>
      </c>
      <c r="AO71" s="8"/>
      <c r="AP71" s="9">
        <f t="shared" si="97"/>
        <v>4.83333333333333</v>
      </c>
      <c r="AQ71" s="9">
        <f t="shared" si="98"/>
        <v>5.59583333333333</v>
      </c>
      <c r="AR71" s="9">
        <f t="shared" si="99"/>
        <v>6.625</v>
      </c>
    </row>
    <row r="74" spans="18:49"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O74" s="10" t="s">
        <v>63</v>
      </c>
      <c r="AP74" s="10"/>
      <c r="AQ74" s="10"/>
      <c r="AR74" s="10"/>
      <c r="AS74" s="10"/>
      <c r="AT74" s="10"/>
      <c r="AU74" s="10"/>
      <c r="AV74" s="10"/>
      <c r="AW74" s="10"/>
    </row>
    <row r="75" spans="18:49"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O75" s="10"/>
      <c r="AP75" s="10"/>
      <c r="AQ75" s="10"/>
      <c r="AR75" s="10"/>
      <c r="AS75" s="10"/>
      <c r="AT75" s="10"/>
      <c r="AU75" s="10"/>
      <c r="AV75" s="10"/>
      <c r="AW75" s="10"/>
    </row>
    <row r="77" customFormat="1" spans="18:44"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N77" s="7" t="s">
        <v>55</v>
      </c>
      <c r="AO77" s="7"/>
      <c r="AP77" s="8"/>
      <c r="AQ77" s="8"/>
      <c r="AR77" s="8"/>
    </row>
    <row r="78" customFormat="1" spans="18:44">
      <c r="R78" s="12"/>
      <c r="S78" s="12"/>
      <c r="T78" s="8"/>
      <c r="U78" s="8"/>
      <c r="V78" s="8"/>
      <c r="W78" s="13"/>
      <c r="X78" s="13"/>
      <c r="Y78" s="13"/>
      <c r="Z78" s="13"/>
      <c r="AA78" s="13"/>
      <c r="AB78" s="13"/>
      <c r="AC78" s="7"/>
      <c r="AD78" s="7"/>
      <c r="AE78" s="7"/>
      <c r="AN78" s="7"/>
      <c r="AO78" s="7"/>
      <c r="AP78" s="8"/>
      <c r="AQ78" s="8"/>
      <c r="AR78" s="8"/>
    </row>
    <row r="79" customFormat="1" spans="18:44">
      <c r="R79" s="12"/>
      <c r="S79" s="12"/>
      <c r="T79" s="8"/>
      <c r="U79" s="8"/>
      <c r="V79" s="8"/>
      <c r="W79" s="13"/>
      <c r="X79" s="13"/>
      <c r="Y79" s="13"/>
      <c r="Z79" s="13"/>
      <c r="AA79" s="13"/>
      <c r="AB79" s="13"/>
      <c r="AC79" s="7"/>
      <c r="AD79" s="7"/>
      <c r="AE79" s="7"/>
      <c r="AN79" s="7"/>
      <c r="AO79" s="7"/>
      <c r="AP79" s="8" t="s">
        <v>56</v>
      </c>
      <c r="AQ79" s="8" t="s">
        <v>57</v>
      </c>
      <c r="AR79" s="8" t="s">
        <v>58</v>
      </c>
    </row>
    <row r="80" customFormat="1" spans="18:44">
      <c r="R80" s="12"/>
      <c r="S80" s="12"/>
      <c r="T80" s="8"/>
      <c r="U80" s="8"/>
      <c r="V80" s="8"/>
      <c r="W80" s="13"/>
      <c r="X80" s="13"/>
      <c r="Y80" s="13"/>
      <c r="Z80" s="13"/>
      <c r="AA80" s="13"/>
      <c r="AB80" s="13"/>
      <c r="AC80" s="7"/>
      <c r="AD80" s="7"/>
      <c r="AE80" s="7"/>
      <c r="AN80" s="8" t="s">
        <v>97</v>
      </c>
      <c r="AO80" s="8"/>
      <c r="AP80" s="14">
        <f t="shared" ref="AP80:AP85" si="100">AP66*$AV$66</f>
        <v>0.167627494456763</v>
      </c>
      <c r="AQ80" s="14">
        <f t="shared" ref="AQ80:AQ85" si="101">AQ66*$AW$66</f>
        <v>0.242487046632124</v>
      </c>
      <c r="AR80" s="14">
        <f t="shared" ref="AR80:AR85" si="102">AR66*$AX$66</f>
        <v>0.336997221886701</v>
      </c>
    </row>
    <row r="81" customFormat="1" spans="18:44">
      <c r="R81" s="12"/>
      <c r="S81" s="12"/>
      <c r="T81" s="8"/>
      <c r="U81" s="8"/>
      <c r="V81" s="8"/>
      <c r="W81" s="13"/>
      <c r="X81" s="13"/>
      <c r="Y81" s="13"/>
      <c r="Z81" s="13"/>
      <c r="AA81" s="13"/>
      <c r="AB81" s="13"/>
      <c r="AC81" s="7"/>
      <c r="AD81" s="7"/>
      <c r="AE81" s="7"/>
      <c r="AN81" s="8" t="s">
        <v>98</v>
      </c>
      <c r="AO81" s="8"/>
      <c r="AP81" s="14">
        <f t="shared" si="100"/>
        <v>0.0988913525498891</v>
      </c>
      <c r="AQ81" s="14">
        <f t="shared" si="101"/>
        <v>0.127668393782383</v>
      </c>
      <c r="AR81" s="14">
        <f t="shared" si="102"/>
        <v>0.168498610943351</v>
      </c>
    </row>
    <row r="82" customFormat="1" spans="18:44">
      <c r="R82" s="12"/>
      <c r="S82" s="12"/>
      <c r="T82" s="8"/>
      <c r="U82" s="8"/>
      <c r="V82" s="8"/>
      <c r="W82" s="13"/>
      <c r="X82" s="13"/>
      <c r="Y82" s="13"/>
      <c r="Z82" s="13"/>
      <c r="AA82" s="13"/>
      <c r="AB82" s="13"/>
      <c r="AC82" s="7"/>
      <c r="AD82" s="7"/>
      <c r="AE82" s="7"/>
      <c r="AN82" s="8" t="s">
        <v>99</v>
      </c>
      <c r="AO82" s="8"/>
      <c r="AP82" s="14">
        <f t="shared" si="100"/>
        <v>0.11840354767184</v>
      </c>
      <c r="AQ82" s="14">
        <f t="shared" si="101"/>
        <v>0.156062176165803</v>
      </c>
      <c r="AR82" s="14">
        <f t="shared" si="102"/>
        <v>0.208358497403068</v>
      </c>
    </row>
    <row r="83" customFormat="1" spans="18:44">
      <c r="R83" s="12"/>
      <c r="S83" s="12"/>
      <c r="T83" s="8"/>
      <c r="U83" s="8"/>
      <c r="V83" s="8"/>
      <c r="W83" s="13"/>
      <c r="X83" s="13"/>
      <c r="Y83" s="13"/>
      <c r="Z83" s="13"/>
      <c r="AA83" s="13"/>
      <c r="AB83" s="13"/>
      <c r="AC83" s="7"/>
      <c r="AD83" s="7"/>
      <c r="AE83" s="7"/>
      <c r="AN83" s="8" t="s">
        <v>100</v>
      </c>
      <c r="AO83" s="8"/>
      <c r="AP83" s="14">
        <f t="shared" si="100"/>
        <v>0.10589800443459</v>
      </c>
      <c r="AQ83" s="14">
        <f t="shared" si="101"/>
        <v>0.139067357512953</v>
      </c>
      <c r="AR83" s="14">
        <f t="shared" si="102"/>
        <v>0.186012803478681</v>
      </c>
    </row>
    <row r="84" customFormat="1" spans="18:44">
      <c r="R84" s="12"/>
      <c r="S84" s="12"/>
      <c r="T84" s="8"/>
      <c r="U84" s="8"/>
      <c r="V84" s="8"/>
      <c r="W84" s="13"/>
      <c r="X84" s="13"/>
      <c r="Y84" s="13"/>
      <c r="Z84" s="13"/>
      <c r="AA84" s="13"/>
      <c r="AB84" s="13"/>
      <c r="AC84" s="7"/>
      <c r="AD84" s="7"/>
      <c r="AE84" s="7"/>
      <c r="AN84" s="8" t="s">
        <v>101</v>
      </c>
      <c r="AO84" s="8"/>
      <c r="AP84" s="14">
        <f t="shared" si="100"/>
        <v>0.140576496674058</v>
      </c>
      <c r="AQ84" s="14">
        <f t="shared" si="101"/>
        <v>0.195544041450777</v>
      </c>
      <c r="AR84" s="14">
        <f t="shared" si="102"/>
        <v>0.26996014011354</v>
      </c>
    </row>
    <row r="85" customFormat="1" spans="18:44">
      <c r="R85" s="12"/>
      <c r="S85" s="12"/>
      <c r="T85" s="8"/>
      <c r="U85" s="8"/>
      <c r="V85" s="8"/>
      <c r="W85" s="13"/>
      <c r="X85" s="13"/>
      <c r="Y85" s="13"/>
      <c r="Z85" s="13"/>
      <c r="AA85" s="13"/>
      <c r="AB85" s="13"/>
      <c r="AC85" s="7"/>
      <c r="AD85" s="7"/>
      <c r="AE85" s="7"/>
      <c r="AN85" s="8" t="s">
        <v>102</v>
      </c>
      <c r="AO85" s="8"/>
      <c r="AP85" s="14">
        <f t="shared" si="100"/>
        <v>0.102882483370288</v>
      </c>
      <c r="AQ85" s="14">
        <f t="shared" si="101"/>
        <v>0.139170984455959</v>
      </c>
      <c r="AR85" s="14">
        <f t="shared" si="102"/>
        <v>0.192052180215002</v>
      </c>
    </row>
    <row r="86" customFormat="1" spans="18:31">
      <c r="R86" s="12"/>
      <c r="S86" s="12"/>
      <c r="T86" s="8"/>
      <c r="U86" s="8"/>
      <c r="V86" s="8"/>
      <c r="W86" s="13"/>
      <c r="X86" s="13"/>
      <c r="Y86" s="13"/>
      <c r="Z86" s="13"/>
      <c r="AA86" s="13"/>
      <c r="AB86" s="13"/>
      <c r="AC86" s="7"/>
      <c r="AD86" s="7"/>
      <c r="AE86" s="7"/>
    </row>
    <row r="87" customFormat="1" spans="18:31">
      <c r="R87" s="12"/>
      <c r="S87" s="12"/>
      <c r="T87" s="8"/>
      <c r="U87" s="8"/>
      <c r="V87" s="8"/>
      <c r="W87" s="13"/>
      <c r="X87" s="13"/>
      <c r="Y87" s="13"/>
      <c r="Z87" s="13"/>
      <c r="AA87" s="13"/>
      <c r="AB87" s="13"/>
      <c r="AC87" s="7"/>
      <c r="AD87" s="7"/>
      <c r="AE87" s="7"/>
    </row>
    <row r="88" spans="18:49">
      <c r="R88" s="12"/>
      <c r="S88" s="12"/>
      <c r="T88" s="8"/>
      <c r="U88" s="8"/>
      <c r="V88" s="8"/>
      <c r="W88" s="13"/>
      <c r="X88" s="13"/>
      <c r="Y88" s="13"/>
      <c r="Z88" s="13"/>
      <c r="AA88" s="13"/>
      <c r="AB88" s="13"/>
      <c r="AC88" s="7"/>
      <c r="AD88" s="7"/>
      <c r="AE88" s="7"/>
      <c r="AO88" s="10" t="s">
        <v>77</v>
      </c>
      <c r="AP88" s="10"/>
      <c r="AQ88" s="10"/>
      <c r="AR88" s="10"/>
      <c r="AS88" s="10"/>
      <c r="AT88" s="10"/>
      <c r="AU88" s="10"/>
      <c r="AV88" s="10"/>
      <c r="AW88" s="10"/>
    </row>
    <row r="89" spans="18:49">
      <c r="R89" s="12"/>
      <c r="S89" s="12"/>
      <c r="T89" s="8"/>
      <c r="U89" s="8"/>
      <c r="V89" s="8"/>
      <c r="W89" s="13"/>
      <c r="X89" s="13"/>
      <c r="Y89" s="13"/>
      <c r="Z89" s="13"/>
      <c r="AA89" s="13"/>
      <c r="AB89" s="13"/>
      <c r="AC89" s="7"/>
      <c r="AD89" s="7"/>
      <c r="AE89" s="7"/>
      <c r="AO89" s="10"/>
      <c r="AP89" s="10"/>
      <c r="AQ89" s="10"/>
      <c r="AR89" s="10"/>
      <c r="AS89" s="10"/>
      <c r="AT89" s="10"/>
      <c r="AU89" s="10"/>
      <c r="AV89" s="10"/>
      <c r="AW89" s="10"/>
    </row>
    <row r="90" customFormat="1" spans="18:31">
      <c r="R90" s="12"/>
      <c r="S90" s="12"/>
      <c r="T90" s="8"/>
      <c r="U90" s="8"/>
      <c r="V90" s="8"/>
      <c r="W90" s="13"/>
      <c r="X90" s="13"/>
      <c r="Y90" s="13"/>
      <c r="Z90" s="13"/>
      <c r="AA90" s="13"/>
      <c r="AB90" s="13"/>
      <c r="AC90" s="7"/>
      <c r="AD90" s="7"/>
      <c r="AE90" s="7"/>
    </row>
    <row r="91" spans="18:47">
      <c r="R91" s="12"/>
      <c r="S91" s="12"/>
      <c r="T91" s="8"/>
      <c r="U91" s="8"/>
      <c r="V91" s="8"/>
      <c r="W91" s="13"/>
      <c r="X91" s="13"/>
      <c r="Y91" s="13"/>
      <c r="Z91" s="13"/>
      <c r="AA91" s="13"/>
      <c r="AB91" s="13"/>
      <c r="AC91" s="7"/>
      <c r="AD91" s="7"/>
      <c r="AE91" s="7"/>
      <c r="AP91" s="15" t="s">
        <v>78</v>
      </c>
      <c r="AQ91" s="15" t="s">
        <v>79</v>
      </c>
      <c r="AR91" s="15" t="s">
        <v>80</v>
      </c>
      <c r="AS91" s="15" t="s">
        <v>81</v>
      </c>
      <c r="AT91" s="15" t="s">
        <v>103</v>
      </c>
      <c r="AU91" s="15" t="s">
        <v>104</v>
      </c>
    </row>
    <row r="92" customFormat="1" spans="18:47">
      <c r="R92" s="12"/>
      <c r="S92" s="12"/>
      <c r="T92" s="8"/>
      <c r="U92" s="8"/>
      <c r="V92" s="8"/>
      <c r="W92" s="13"/>
      <c r="X92" s="13"/>
      <c r="Y92" s="13"/>
      <c r="Z92" s="13"/>
      <c r="AA92" s="13"/>
      <c r="AB92" s="13"/>
      <c r="AC92" s="7"/>
      <c r="AD92" s="7"/>
      <c r="AE92" s="7"/>
      <c r="AO92" t="s">
        <v>82</v>
      </c>
      <c r="AQ92" s="16">
        <f>(AP80-AR81)/((AQ81-AR81)-(AQ80-AP80))</f>
        <v>0.00752976249831943</v>
      </c>
      <c r="AR92" s="16">
        <v>0.3203051</v>
      </c>
      <c r="AS92" s="16">
        <v>0.1509031</v>
      </c>
      <c r="AT92" s="16">
        <v>0.6854904</v>
      </c>
      <c r="AU92" s="16">
        <v>0.1911696</v>
      </c>
    </row>
    <row r="93" customFormat="1" spans="18:47">
      <c r="R93" s="12"/>
      <c r="S93" s="12"/>
      <c r="T93" s="8"/>
      <c r="U93" s="8"/>
      <c r="V93" s="8"/>
      <c r="W93" s="13"/>
      <c r="X93" s="13"/>
      <c r="Y93" s="13"/>
      <c r="Z93" s="13"/>
      <c r="AA93" s="13"/>
      <c r="AB93" s="13"/>
      <c r="AC93" s="7"/>
      <c r="AD93" s="7"/>
      <c r="AE93" s="7"/>
      <c r="AO93" t="s">
        <v>83</v>
      </c>
      <c r="AP93">
        <v>1</v>
      </c>
      <c r="AR93" s="17">
        <v>1</v>
      </c>
      <c r="AS93" s="17">
        <v>1</v>
      </c>
      <c r="AT93" s="17">
        <v>1</v>
      </c>
      <c r="AU93" s="17">
        <v>1</v>
      </c>
    </row>
    <row r="94" customFormat="1" spans="18:47">
      <c r="R94" s="12"/>
      <c r="S94" s="12"/>
      <c r="T94" s="8"/>
      <c r="U94" s="8"/>
      <c r="V94" s="8"/>
      <c r="W94" s="13"/>
      <c r="X94" s="13"/>
      <c r="Y94" s="13"/>
      <c r="Z94" s="13"/>
      <c r="AA94" s="13"/>
      <c r="AB94" s="13"/>
      <c r="AC94" s="7"/>
      <c r="AD94" s="7"/>
      <c r="AE94" s="7"/>
      <c r="AO94" t="s">
        <v>84</v>
      </c>
      <c r="AP94">
        <v>1</v>
      </c>
      <c r="AQ94" s="16">
        <v>0.638297872</v>
      </c>
      <c r="AR94" s="16"/>
      <c r="AS94" s="16">
        <v>0.7991726</v>
      </c>
      <c r="AT94" s="17">
        <v>1</v>
      </c>
      <c r="AU94" s="16">
        <v>0.8134526</v>
      </c>
    </row>
    <row r="95" customFormat="1" spans="18:47">
      <c r="R95" s="12"/>
      <c r="S95" s="12"/>
      <c r="T95" s="8"/>
      <c r="U95" s="8"/>
      <c r="V95" s="8"/>
      <c r="W95" s="13"/>
      <c r="X95" s="13"/>
      <c r="Y95" s="13"/>
      <c r="Z95" s="13"/>
      <c r="AA95" s="13"/>
      <c r="AB95" s="13"/>
      <c r="AC95" s="7"/>
      <c r="AD95" s="7"/>
      <c r="AE95" s="7"/>
      <c r="AO95" t="s">
        <v>85</v>
      </c>
      <c r="AP95">
        <v>1</v>
      </c>
      <c r="AQ95" s="16">
        <v>0.845945946</v>
      </c>
      <c r="AR95" s="17">
        <v>1</v>
      </c>
      <c r="AS95" s="16"/>
      <c r="AT95" s="17">
        <v>1</v>
      </c>
      <c r="AU95" s="17">
        <v>1</v>
      </c>
    </row>
    <row r="96" customFormat="1" spans="18:47">
      <c r="R96" s="12"/>
      <c r="S96" s="12"/>
      <c r="T96" s="8"/>
      <c r="U96" s="8"/>
      <c r="V96" s="8"/>
      <c r="W96" s="13"/>
      <c r="X96" s="13"/>
      <c r="Y96" s="13"/>
      <c r="Z96" s="13"/>
      <c r="AA96" s="13"/>
      <c r="AB96" s="13"/>
      <c r="AC96" s="7"/>
      <c r="AD96" s="7"/>
      <c r="AE96" s="7"/>
      <c r="AO96" t="s">
        <v>105</v>
      </c>
      <c r="AP96">
        <v>1</v>
      </c>
      <c r="AQ96" s="16">
        <v>0.291470926</v>
      </c>
      <c r="AR96" s="16">
        <v>0.6319224</v>
      </c>
      <c r="AS96" s="16">
        <v>0.4458292</v>
      </c>
      <c r="AT96" s="16"/>
      <c r="AU96" s="16">
        <v>0.4772812</v>
      </c>
    </row>
    <row r="97" customFormat="1" spans="18:47">
      <c r="R97" s="12"/>
      <c r="S97" s="12"/>
      <c r="T97" s="8"/>
      <c r="U97" s="8"/>
      <c r="V97" s="8"/>
      <c r="W97" s="13"/>
      <c r="X97" s="13"/>
      <c r="Y97" s="13"/>
      <c r="Z97" s="13"/>
      <c r="AA97" s="13"/>
      <c r="AB97" s="13"/>
      <c r="AC97" s="7"/>
      <c r="AD97" s="7"/>
      <c r="AE97" s="7"/>
      <c r="AO97" t="s">
        <v>106</v>
      </c>
      <c r="AP97">
        <v>1</v>
      </c>
      <c r="AQ97" s="16">
        <v>0.850881743</v>
      </c>
      <c r="AR97" s="17">
        <v>1</v>
      </c>
      <c r="AS97" s="16">
        <v>0.9987985</v>
      </c>
      <c r="AT97" s="17">
        <v>1</v>
      </c>
      <c r="AU97" s="16"/>
    </row>
    <row r="98" customFormat="1" spans="18:47">
      <c r="R98" s="12"/>
      <c r="S98" s="12"/>
      <c r="T98" s="8"/>
      <c r="U98" s="8"/>
      <c r="V98" s="8"/>
      <c r="W98" s="13"/>
      <c r="X98" s="13"/>
      <c r="Y98" s="13"/>
      <c r="Z98" s="13"/>
      <c r="AA98" s="13"/>
      <c r="AB98" s="13"/>
      <c r="AC98" s="7"/>
      <c r="AD98" s="7"/>
      <c r="AE98" s="7"/>
      <c r="AO98" t="s">
        <v>86</v>
      </c>
      <c r="AP98">
        <f t="shared" ref="AP98:AU98" si="103">MIN(AP92:AP97)</f>
        <v>1</v>
      </c>
      <c r="AQ98" s="16">
        <f t="shared" si="103"/>
        <v>0.00752976249831943</v>
      </c>
      <c r="AR98" s="16">
        <f t="shared" si="103"/>
        <v>0.3203051</v>
      </c>
      <c r="AS98" s="16">
        <f t="shared" si="103"/>
        <v>0.1509031</v>
      </c>
      <c r="AT98" s="16">
        <f t="shared" si="103"/>
        <v>0.6854904</v>
      </c>
      <c r="AU98" s="16">
        <f t="shared" si="103"/>
        <v>0.1911696</v>
      </c>
    </row>
    <row r="99" customFormat="1" spans="18:31">
      <c r="R99" s="12"/>
      <c r="S99" s="12"/>
      <c r="T99" s="8"/>
      <c r="U99" s="8"/>
      <c r="V99" s="8"/>
      <c r="W99" s="13"/>
      <c r="X99" s="13"/>
      <c r="Y99" s="13"/>
      <c r="Z99" s="13"/>
      <c r="AA99" s="13"/>
      <c r="AB99" s="13"/>
      <c r="AC99" s="7"/>
      <c r="AD99" s="7"/>
      <c r="AE99" s="7"/>
    </row>
    <row r="101" spans="41:49">
      <c r="AO101" s="10" t="s">
        <v>87</v>
      </c>
      <c r="AP101" s="10"/>
      <c r="AQ101" s="10"/>
      <c r="AR101" s="10"/>
      <c r="AS101" s="10"/>
      <c r="AT101" s="10"/>
      <c r="AU101" s="10"/>
      <c r="AV101" s="10"/>
      <c r="AW101" s="10"/>
    </row>
    <row r="102" spans="41:49">
      <c r="AO102" s="10"/>
      <c r="AP102" s="10"/>
      <c r="AQ102" s="10"/>
      <c r="AR102" s="10"/>
      <c r="AS102" s="10"/>
      <c r="AT102" s="10"/>
      <c r="AU102" s="10"/>
      <c r="AV102" s="10"/>
      <c r="AW102" s="10"/>
    </row>
    <row r="103" customFormat="1" spans="42:47">
      <c r="AP103" s="8" t="s">
        <v>88</v>
      </c>
      <c r="AQ103" s="8" t="s">
        <v>89</v>
      </c>
      <c r="AR103" s="8" t="s">
        <v>90</v>
      </c>
      <c r="AS103" s="8" t="s">
        <v>91</v>
      </c>
      <c r="AT103" s="8" t="s">
        <v>107</v>
      </c>
      <c r="AU103" s="8" t="s">
        <v>108</v>
      </c>
    </row>
    <row r="104" customFormat="1" spans="41:47">
      <c r="AO104" t="s">
        <v>92</v>
      </c>
      <c r="AP104">
        <v>1</v>
      </c>
      <c r="AQ104" s="16">
        <v>0.00752976249831943</v>
      </c>
      <c r="AR104" s="16">
        <v>0.3203051</v>
      </c>
      <c r="AS104" s="16">
        <v>0.1509031</v>
      </c>
      <c r="AT104" s="16">
        <v>0.6854904</v>
      </c>
      <c r="AU104" s="16">
        <v>0.1911696</v>
      </c>
    </row>
    <row r="105" customFormat="1" spans="43:43">
      <c r="AQ105" s="14"/>
    </row>
    <row r="107" spans="41:49">
      <c r="AO107" s="10" t="s">
        <v>93</v>
      </c>
      <c r="AP107" s="10"/>
      <c r="AQ107" s="10"/>
      <c r="AR107" s="10"/>
      <c r="AS107" s="10"/>
      <c r="AT107" s="10"/>
      <c r="AU107" s="10"/>
      <c r="AV107" s="10"/>
      <c r="AW107" s="10"/>
    </row>
    <row r="108" spans="41:49">
      <c r="AO108" s="10"/>
      <c r="AP108" s="10"/>
      <c r="AQ108" s="10"/>
      <c r="AR108" s="10"/>
      <c r="AS108" s="10"/>
      <c r="AT108" s="10"/>
      <c r="AU108" s="10"/>
      <c r="AV108" s="10"/>
      <c r="AW108" s="10"/>
    </row>
    <row r="109" customFormat="1" spans="42:47">
      <c r="AP109" s="8" t="s">
        <v>88</v>
      </c>
      <c r="AQ109" s="8" t="s">
        <v>89</v>
      </c>
      <c r="AR109" s="8" t="s">
        <v>90</v>
      </c>
      <c r="AS109" s="8" t="s">
        <v>91</v>
      </c>
      <c r="AT109" s="8" t="s">
        <v>107</v>
      </c>
      <c r="AU109" s="8" t="s">
        <v>108</v>
      </c>
    </row>
    <row r="110" customFormat="1" spans="41:47">
      <c r="AO110" t="s">
        <v>92</v>
      </c>
      <c r="AP110" s="16">
        <f t="shared" ref="AP110:AU110" si="104">AP104/(SUM($AP$104:$AU$104))</f>
        <v>0.424556705882229</v>
      </c>
      <c r="AQ110" s="16">
        <f t="shared" si="104"/>
        <v>0.00319681116236204</v>
      </c>
      <c r="AR110" s="16">
        <f t="shared" si="104"/>
        <v>0.135987678133278</v>
      </c>
      <c r="AS110" s="16">
        <f t="shared" si="104"/>
        <v>0.0640669230434166</v>
      </c>
      <c r="AT110" s="16">
        <f t="shared" si="104"/>
        <v>0.291029546137891</v>
      </c>
      <c r="AU110" s="16">
        <f t="shared" si="104"/>
        <v>0.0811623356408233</v>
      </c>
    </row>
    <row r="112" spans="42:47">
      <c r="AP112" s="8" t="s">
        <v>97</v>
      </c>
      <c r="AQ112" s="8" t="s">
        <v>98</v>
      </c>
      <c r="AR112" s="8" t="s">
        <v>99</v>
      </c>
      <c r="AS112" s="8" t="s">
        <v>100</v>
      </c>
      <c r="AT112" s="8" t="s">
        <v>101</v>
      </c>
      <c r="AU112" s="8" t="s">
        <v>102</v>
      </c>
    </row>
    <row r="113" spans="42:47">
      <c r="AP113" s="8"/>
      <c r="AQ113" s="8"/>
      <c r="AR113" s="8"/>
      <c r="AS113" s="8"/>
      <c r="AT113" s="8"/>
      <c r="AU113" s="8"/>
    </row>
  </sheetData>
  <mergeCells count="89">
    <mergeCell ref="T3:V3"/>
    <mergeCell ref="W3:Y3"/>
    <mergeCell ref="Z3:AB3"/>
    <mergeCell ref="AC3:AE3"/>
    <mergeCell ref="AF3:AH3"/>
    <mergeCell ref="AI3:AK3"/>
    <mergeCell ref="T64:V64"/>
    <mergeCell ref="W64:Y64"/>
    <mergeCell ref="Z64:AB64"/>
    <mergeCell ref="AC64:AE64"/>
    <mergeCell ref="AF64:AH64"/>
    <mergeCell ref="AI64:AK64"/>
    <mergeCell ref="R66:S66"/>
    <mergeCell ref="AN66:AO66"/>
    <mergeCell ref="R67:S67"/>
    <mergeCell ref="AN67:AO67"/>
    <mergeCell ref="R68:S68"/>
    <mergeCell ref="AN68:AO68"/>
    <mergeCell ref="R69:S69"/>
    <mergeCell ref="AN69:AO69"/>
    <mergeCell ref="R70:S70"/>
    <mergeCell ref="AN70:AO70"/>
    <mergeCell ref="R71:S71"/>
    <mergeCell ref="AN71:AO71"/>
    <mergeCell ref="R77:S77"/>
    <mergeCell ref="AN80:AO80"/>
    <mergeCell ref="AN81:AO81"/>
    <mergeCell ref="AN82:AO82"/>
    <mergeCell ref="AN83:AO83"/>
    <mergeCell ref="AN84:AO84"/>
    <mergeCell ref="AN85:AO85"/>
    <mergeCell ref="R5:R12"/>
    <mergeCell ref="R14:R21"/>
    <mergeCell ref="R23:R30"/>
    <mergeCell ref="R32:R39"/>
    <mergeCell ref="R41:R48"/>
    <mergeCell ref="R50:R57"/>
    <mergeCell ref="AC78:AC80"/>
    <mergeCell ref="AC81:AC83"/>
    <mergeCell ref="AC86:AC88"/>
    <mergeCell ref="AC89:AC91"/>
    <mergeCell ref="AC92:AC94"/>
    <mergeCell ref="AC95:AC99"/>
    <mergeCell ref="AD78:AD80"/>
    <mergeCell ref="AD81:AD83"/>
    <mergeCell ref="AD86:AD88"/>
    <mergeCell ref="AD89:AD91"/>
    <mergeCell ref="AD92:AD94"/>
    <mergeCell ref="AD95:AD99"/>
    <mergeCell ref="AE78:AE80"/>
    <mergeCell ref="AE81:AE83"/>
    <mergeCell ref="AE86:AE88"/>
    <mergeCell ref="AE89:AE91"/>
    <mergeCell ref="AE92:AE94"/>
    <mergeCell ref="AE95:AE99"/>
    <mergeCell ref="AP112:AP113"/>
    <mergeCell ref="AQ112:AQ113"/>
    <mergeCell ref="AR112:AR113"/>
    <mergeCell ref="AS112:AS113"/>
    <mergeCell ref="AT112:AT113"/>
    <mergeCell ref="AU112:AU113"/>
    <mergeCell ref="R3:S4"/>
    <mergeCell ref="AM4:AN6"/>
    <mergeCell ref="AM7:AN9"/>
    <mergeCell ref="AM10:AN12"/>
    <mergeCell ref="AM13:AN15"/>
    <mergeCell ref="AM16:AN18"/>
    <mergeCell ref="AM19:AN21"/>
    <mergeCell ref="R78:S80"/>
    <mergeCell ref="R81:S83"/>
    <mergeCell ref="R64:S65"/>
    <mergeCell ref="R61:AE62"/>
    <mergeCell ref="AP63:AR64"/>
    <mergeCell ref="AS63:AU64"/>
    <mergeCell ref="AV63:AX64"/>
    <mergeCell ref="AN63:AO65"/>
    <mergeCell ref="AO60:AW61"/>
    <mergeCell ref="R1:AK2"/>
    <mergeCell ref="AN77:AO79"/>
    <mergeCell ref="R74:AE75"/>
    <mergeCell ref="AP77:AR78"/>
    <mergeCell ref="AO74:AW75"/>
    <mergeCell ref="R86:S88"/>
    <mergeCell ref="R89:S91"/>
    <mergeCell ref="R92:S94"/>
    <mergeCell ref="AO88:AW89"/>
    <mergeCell ref="R95:S99"/>
    <mergeCell ref="AO101:AW102"/>
    <mergeCell ref="AO107:AW108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3"/>
  <sheetViews>
    <sheetView topLeftCell="P36" workbookViewId="0">
      <selection activeCell="Y73" sqref="Y73:AA73"/>
    </sheetView>
  </sheetViews>
  <sheetFormatPr defaultColWidth="9" defaultRowHeight="15"/>
  <cols>
    <col min="11" max="12" width="15.1428571428571"/>
    <col min="13" max="13" width="11.7142857142857" customWidth="1"/>
    <col min="14" max="15" width="15.1428571428571"/>
    <col min="16" max="16" width="12.4285714285714" customWidth="1"/>
    <col min="17" max="18" width="15.1428571428571"/>
    <col min="19" max="19" width="11.4285714285714" customWidth="1"/>
    <col min="23" max="23" width="12.8571428571429"/>
    <col min="25" max="25" width="14"/>
    <col min="26" max="26" width="12.4285714285714" customWidth="1"/>
    <col min="27" max="27" width="10.5714285714286" customWidth="1"/>
    <col min="28" max="28" width="14"/>
    <col min="29" max="29" width="12.8571428571429"/>
    <col min="30" max="30" width="11.2857142857143" customWidth="1"/>
  </cols>
  <sheetData>
    <row r="1" customFormat="1" spans="9:19">
      <c r="I1" s="10" t="s">
        <v>54</v>
      </c>
      <c r="J1" s="10"/>
      <c r="K1" s="10"/>
      <c r="L1" s="10"/>
      <c r="M1" s="10"/>
      <c r="N1" s="10"/>
      <c r="O1" s="10"/>
      <c r="P1" s="10"/>
      <c r="Q1" s="10"/>
      <c r="R1" s="10"/>
      <c r="S1" s="10"/>
    </row>
    <row r="2" customFormat="1" spans="9:19"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customFormat="1" spans="1:19">
      <c r="A3" s="1" t="s">
        <v>6</v>
      </c>
      <c r="B3" s="1" t="s">
        <v>37</v>
      </c>
      <c r="C3" t="s">
        <v>40</v>
      </c>
      <c r="D3" s="1" t="s">
        <v>39</v>
      </c>
      <c r="E3" s="1"/>
      <c r="F3" s="1"/>
      <c r="G3" s="1"/>
      <c r="I3" s="7" t="s">
        <v>55</v>
      </c>
      <c r="J3" s="7"/>
      <c r="K3" s="8" t="s">
        <v>109</v>
      </c>
      <c r="L3" s="8"/>
      <c r="M3" s="8"/>
      <c r="N3" s="8" t="s">
        <v>110</v>
      </c>
      <c r="O3" s="8"/>
      <c r="P3" s="8"/>
      <c r="Q3" s="8" t="s">
        <v>111</v>
      </c>
      <c r="R3" s="8"/>
      <c r="S3" s="8"/>
    </row>
    <row r="4" customFormat="1" spans="1:23">
      <c r="A4" s="2">
        <v>1</v>
      </c>
      <c r="B4" s="3">
        <v>1</v>
      </c>
      <c r="C4">
        <v>1</v>
      </c>
      <c r="D4" s="3">
        <v>5</v>
      </c>
      <c r="E4" s="3"/>
      <c r="F4" s="3"/>
      <c r="G4" s="3"/>
      <c r="I4" s="7"/>
      <c r="J4" s="7"/>
      <c r="K4" s="8" t="s">
        <v>56</v>
      </c>
      <c r="L4" s="8" t="s">
        <v>57</v>
      </c>
      <c r="M4" s="8" t="s">
        <v>58</v>
      </c>
      <c r="N4" s="8" t="s">
        <v>56</v>
      </c>
      <c r="O4" s="8" t="s">
        <v>57</v>
      </c>
      <c r="P4" s="8" t="s">
        <v>58</v>
      </c>
      <c r="Q4" s="8" t="s">
        <v>56</v>
      </c>
      <c r="R4" s="8" t="s">
        <v>57</v>
      </c>
      <c r="S4" s="8" t="s">
        <v>58</v>
      </c>
      <c r="V4" s="12"/>
      <c r="W4" s="12"/>
    </row>
    <row r="5" customFormat="1" spans="1:23">
      <c r="A5" s="2">
        <v>2</v>
      </c>
      <c r="B5" s="3">
        <v>3</v>
      </c>
      <c r="C5">
        <v>3</v>
      </c>
      <c r="D5" s="3">
        <v>4</v>
      </c>
      <c r="E5" s="3"/>
      <c r="F5" s="3"/>
      <c r="G5" s="3"/>
      <c r="I5" s="7" t="s">
        <v>109</v>
      </c>
      <c r="J5" s="2">
        <v>1</v>
      </c>
      <c r="K5">
        <v>1</v>
      </c>
      <c r="L5">
        <v>1</v>
      </c>
      <c r="M5">
        <v>1</v>
      </c>
      <c r="N5">
        <f t="shared" ref="N5:N12" si="0">IF(B4=1,1,IF(B4=2,1/2,IF(B4=3,1,IF(B4=4,3/2,IF(B4=5,2,IF(B4=6,5/2,IF(B4=7,3,IF(B4=8,7/2,4))))))))</f>
        <v>1</v>
      </c>
      <c r="O5">
        <f t="shared" ref="O5:O12" si="1">IF(B4=1,1,IF(B4=2,1,IF(B4=3,3/2,IF(B4=4,2,IF(B4=5,5/2,IF(B4=6,3,IF(B4=7,7/2,IF(B4=8,4,9/2))))))))</f>
        <v>1</v>
      </c>
      <c r="P5">
        <f t="shared" ref="P5:P12" si="2">IF(B4=1,1,IF(B4=2,3/2,IF(B4=3,2,IF(B4=4,5/2,IF(B4=5,3,IF(B4=6,7/2,IF(B4=7,4,IF(B4=8,9/2,9/2))))))))</f>
        <v>1</v>
      </c>
      <c r="Q5" s="9">
        <f>IF(C4=1,1,IF(C4=2,2/3,IF(C4=3,1/2,IF(C4=4,2/5,IF(C4=5,1/3,IF(C4=6,2/7,IF(C4=7,1/4,IF(C4=8,2/9,2/9))))))))</f>
        <v>1</v>
      </c>
      <c r="R5" s="9">
        <f>IF(C4=1,1,IF(C4=2,1,IF(C4=3,2/3,IF(C4=4,1/2,IF(C4=5,2/5,IF(C4=6,1/3,IF(C4=7,2/7,IF(C4=8,1/4,2/9))))))))</f>
        <v>1</v>
      </c>
      <c r="S5" s="9">
        <f>IF(C4=1,1,IF(C4=2,2,IF(C4=3,1,IF(C4=4,2/3,IF(C4=5,1/2,IF(C4=6,2/5,IF(C4=7,1/3,IF(C4=8,2/7,1/4))))))))</f>
        <v>1</v>
      </c>
      <c r="V5" s="12"/>
      <c r="W5" s="12"/>
    </row>
    <row r="6" customFormat="1" spans="1:23">
      <c r="A6" s="2">
        <v>3</v>
      </c>
      <c r="B6" s="3">
        <v>3</v>
      </c>
      <c r="C6">
        <v>3</v>
      </c>
      <c r="D6" s="3">
        <v>4</v>
      </c>
      <c r="E6" s="3"/>
      <c r="F6" s="3"/>
      <c r="G6" s="3"/>
      <c r="I6" s="7"/>
      <c r="J6" s="2">
        <v>2</v>
      </c>
      <c r="K6">
        <v>1</v>
      </c>
      <c r="L6">
        <v>1</v>
      </c>
      <c r="M6">
        <v>1</v>
      </c>
      <c r="N6">
        <f t="shared" si="0"/>
        <v>1</v>
      </c>
      <c r="O6">
        <f t="shared" si="1"/>
        <v>1.5</v>
      </c>
      <c r="P6">
        <f t="shared" si="2"/>
        <v>2</v>
      </c>
      <c r="Q6" s="9">
        <f t="shared" ref="Q6:Q12" si="3">IF(C5=1,1,IF(C5=2,2/3,IF(C5=3,1/2,IF(C5=4,2/5,IF(C5=5,1/3,IF(C5=6,2/7,IF(C5=7,1/4,IF(C5=8,2/9,2/9))))))))</f>
        <v>0.5</v>
      </c>
      <c r="R6" s="9">
        <f t="shared" ref="R6:R12" si="4">IF(C5=1,1,IF(C5=2,1,IF(C5=3,2/3,IF(C5=4,1/2,IF(C5=5,2/5,IF(C5=6,1/3,IF(C5=7,2/7,IF(C5=8,1/4,2/9))))))))</f>
        <v>0.666666666666667</v>
      </c>
      <c r="S6" s="9">
        <f t="shared" ref="S6:S12" si="5">IF(C5=1,1,IF(C5=2,2,IF(C5=3,1,IF(C5=4,2/3,IF(C5=5,1/2,IF(C5=6,2/5,IF(C5=7,1/3,IF(C5=8,2/7,1/4))))))))</f>
        <v>1</v>
      </c>
      <c r="V6" s="12"/>
      <c r="W6" s="12"/>
    </row>
    <row r="7" customFormat="1" spans="1:23">
      <c r="A7" s="2">
        <v>4</v>
      </c>
      <c r="B7" s="3">
        <v>3</v>
      </c>
      <c r="C7">
        <v>5</v>
      </c>
      <c r="D7" s="3">
        <v>1</v>
      </c>
      <c r="E7" s="3"/>
      <c r="F7" s="3"/>
      <c r="G7" s="3"/>
      <c r="I7" s="7"/>
      <c r="J7" s="2">
        <v>3</v>
      </c>
      <c r="K7">
        <v>1</v>
      </c>
      <c r="L7">
        <v>1</v>
      </c>
      <c r="M7">
        <v>1</v>
      </c>
      <c r="N7">
        <f t="shared" si="0"/>
        <v>1</v>
      </c>
      <c r="O7">
        <f t="shared" si="1"/>
        <v>1.5</v>
      </c>
      <c r="P7">
        <f t="shared" si="2"/>
        <v>2</v>
      </c>
      <c r="Q7" s="9">
        <f t="shared" si="3"/>
        <v>0.5</v>
      </c>
      <c r="R7" s="9">
        <f t="shared" si="4"/>
        <v>0.666666666666667</v>
      </c>
      <c r="S7" s="9">
        <f t="shared" si="5"/>
        <v>1</v>
      </c>
      <c r="V7" s="12"/>
      <c r="W7" s="12"/>
    </row>
    <row r="8" customFormat="1" spans="1:23">
      <c r="A8" s="2">
        <v>5</v>
      </c>
      <c r="B8" s="3">
        <v>1</v>
      </c>
      <c r="C8">
        <v>1</v>
      </c>
      <c r="D8" s="3">
        <v>5</v>
      </c>
      <c r="E8" s="3"/>
      <c r="F8" s="3"/>
      <c r="G8" s="3"/>
      <c r="I8" s="7"/>
      <c r="J8" s="2">
        <v>4</v>
      </c>
      <c r="K8">
        <v>1</v>
      </c>
      <c r="L8">
        <v>1</v>
      </c>
      <c r="M8">
        <v>1</v>
      </c>
      <c r="N8">
        <f t="shared" si="0"/>
        <v>1</v>
      </c>
      <c r="O8">
        <f t="shared" si="1"/>
        <v>1.5</v>
      </c>
      <c r="P8">
        <f t="shared" si="2"/>
        <v>2</v>
      </c>
      <c r="Q8" s="9">
        <f t="shared" si="3"/>
        <v>0.333333333333333</v>
      </c>
      <c r="R8" s="9">
        <f t="shared" si="4"/>
        <v>0.4</v>
      </c>
      <c r="S8" s="9">
        <f t="shared" si="5"/>
        <v>0.5</v>
      </c>
      <c r="V8" s="12"/>
      <c r="W8" s="12"/>
    </row>
    <row r="9" customFormat="1" spans="1:23">
      <c r="A9" s="2">
        <v>6</v>
      </c>
      <c r="B9" s="3">
        <v>1</v>
      </c>
      <c r="C9">
        <v>5</v>
      </c>
      <c r="D9" s="3">
        <v>3</v>
      </c>
      <c r="E9" s="3"/>
      <c r="F9" s="3"/>
      <c r="G9" s="3"/>
      <c r="I9" s="7"/>
      <c r="J9" s="2">
        <v>5</v>
      </c>
      <c r="K9">
        <v>1</v>
      </c>
      <c r="L9">
        <v>1</v>
      </c>
      <c r="M9">
        <v>1</v>
      </c>
      <c r="N9">
        <f t="shared" si="0"/>
        <v>1</v>
      </c>
      <c r="O9">
        <f t="shared" si="1"/>
        <v>1</v>
      </c>
      <c r="P9">
        <f t="shared" si="2"/>
        <v>1</v>
      </c>
      <c r="Q9" s="9">
        <f t="shared" si="3"/>
        <v>1</v>
      </c>
      <c r="R9" s="9">
        <f t="shared" si="4"/>
        <v>1</v>
      </c>
      <c r="S9" s="9">
        <f t="shared" si="5"/>
        <v>1</v>
      </c>
      <c r="V9" s="12"/>
      <c r="W9" s="12"/>
    </row>
    <row r="10" customFormat="1" spans="1:23">
      <c r="A10" s="2">
        <v>7</v>
      </c>
      <c r="B10" s="3">
        <v>3</v>
      </c>
      <c r="C10">
        <v>5</v>
      </c>
      <c r="D10" s="3">
        <v>3</v>
      </c>
      <c r="E10" s="3"/>
      <c r="F10" s="3"/>
      <c r="G10" s="3"/>
      <c r="I10" s="7"/>
      <c r="J10" s="2">
        <v>6</v>
      </c>
      <c r="K10">
        <v>1</v>
      </c>
      <c r="L10">
        <v>1</v>
      </c>
      <c r="M10">
        <v>1</v>
      </c>
      <c r="N10">
        <f t="shared" si="0"/>
        <v>1</v>
      </c>
      <c r="O10">
        <f t="shared" si="1"/>
        <v>1</v>
      </c>
      <c r="P10">
        <f t="shared" si="2"/>
        <v>1</v>
      </c>
      <c r="Q10" s="9">
        <f t="shared" si="3"/>
        <v>0.333333333333333</v>
      </c>
      <c r="R10" s="9">
        <f t="shared" si="4"/>
        <v>0.4</v>
      </c>
      <c r="S10" s="9">
        <f t="shared" si="5"/>
        <v>0.5</v>
      </c>
      <c r="V10" s="12"/>
      <c r="W10" s="12"/>
    </row>
    <row r="11" customFormat="1" spans="1:23">
      <c r="A11" s="2">
        <v>8</v>
      </c>
      <c r="B11" s="3">
        <v>3</v>
      </c>
      <c r="C11">
        <v>1</v>
      </c>
      <c r="D11" s="3">
        <v>1</v>
      </c>
      <c r="E11" s="3"/>
      <c r="F11" s="3"/>
      <c r="G11" s="3"/>
      <c r="I11" s="7"/>
      <c r="J11" s="2">
        <v>7</v>
      </c>
      <c r="K11">
        <v>1</v>
      </c>
      <c r="L11">
        <v>1</v>
      </c>
      <c r="M11">
        <v>1</v>
      </c>
      <c r="N11">
        <f t="shared" si="0"/>
        <v>1</v>
      </c>
      <c r="O11">
        <f t="shared" si="1"/>
        <v>1.5</v>
      </c>
      <c r="P11">
        <f t="shared" si="2"/>
        <v>2</v>
      </c>
      <c r="Q11" s="9">
        <f t="shared" si="3"/>
        <v>0.333333333333333</v>
      </c>
      <c r="R11" s="9">
        <f t="shared" si="4"/>
        <v>0.4</v>
      </c>
      <c r="S11" s="9">
        <f t="shared" si="5"/>
        <v>0.5</v>
      </c>
      <c r="V11" s="12"/>
      <c r="W11" s="12"/>
    </row>
    <row r="12" customFormat="1" spans="9:23">
      <c r="I12" s="7"/>
      <c r="J12" s="2">
        <v>8</v>
      </c>
      <c r="K12">
        <v>1</v>
      </c>
      <c r="L12">
        <v>1</v>
      </c>
      <c r="M12">
        <v>1</v>
      </c>
      <c r="N12">
        <f t="shared" si="0"/>
        <v>1</v>
      </c>
      <c r="O12">
        <f t="shared" si="1"/>
        <v>1.5</v>
      </c>
      <c r="P12">
        <f t="shared" si="2"/>
        <v>2</v>
      </c>
      <c r="Q12" s="9">
        <f t="shared" si="3"/>
        <v>1</v>
      </c>
      <c r="R12" s="9">
        <f t="shared" si="4"/>
        <v>1</v>
      </c>
      <c r="S12" s="9">
        <f t="shared" si="5"/>
        <v>1</v>
      </c>
      <c r="V12" s="12"/>
      <c r="W12" s="12"/>
    </row>
    <row r="13" customFormat="1" spans="9:23">
      <c r="I13" s="7"/>
      <c r="J13" s="2" t="s">
        <v>59</v>
      </c>
      <c r="K13" s="9">
        <f>AVERAGE(K5:K12)</f>
        <v>1</v>
      </c>
      <c r="L13" s="9">
        <f t="shared" ref="K13:V13" si="6">AVERAGE(L5:L12)</f>
        <v>1</v>
      </c>
      <c r="M13" s="9">
        <f t="shared" si="6"/>
        <v>1</v>
      </c>
      <c r="N13" s="9">
        <f t="shared" si="6"/>
        <v>1</v>
      </c>
      <c r="O13" s="9">
        <f t="shared" si="6"/>
        <v>1.3125</v>
      </c>
      <c r="P13" s="9">
        <f t="shared" si="6"/>
        <v>1.625</v>
      </c>
      <c r="Q13" s="9">
        <f t="shared" si="6"/>
        <v>0.625</v>
      </c>
      <c r="R13" s="9">
        <f t="shared" si="6"/>
        <v>0.691666666666667</v>
      </c>
      <c r="S13" s="9">
        <f t="shared" si="6"/>
        <v>0.8125</v>
      </c>
      <c r="V13" s="12"/>
      <c r="W13" s="12"/>
    </row>
    <row r="14" customFormat="1" spans="9:23">
      <c r="I14" s="7" t="s">
        <v>110</v>
      </c>
      <c r="J14" s="2">
        <v>1</v>
      </c>
      <c r="K14" s="9">
        <f t="shared" ref="K14:K21" si="7">IF(B4=1,1,IF(B4=2,2/3,IF(B4=3,1/2,IF(B4=4,2/5,IF(B4=5,1/3,IF(B4=6,2/7,IF(B4=7,1/4,IF(B4=8,2/9,2/9))))))))</f>
        <v>1</v>
      </c>
      <c r="L14" s="9">
        <f t="shared" ref="L14:L21" si="8">IF(B4=1,1,IF(B4=2,1,IF(B4=3,2/3,IF(B4=4,1/2,IF(B4=5,2/5,IF(B4=6,1/3,IF(B4=7,2/7,IF(B4=8,1/4,2/9))))))))</f>
        <v>1</v>
      </c>
      <c r="M14" s="9">
        <f t="shared" ref="M14:M21" si="9">IF(B4=1,1,IF(B4=2,2,IF(B4=3,1,IF(B4=4,2/3,IF(B4=5,1/2,IF(B4=6,2/5,IF(B4=7,1/3,IF(B4=8,2/7,1/4))))))))</f>
        <v>1</v>
      </c>
      <c r="N14">
        <v>1</v>
      </c>
      <c r="O14">
        <v>1</v>
      </c>
      <c r="P14">
        <v>1</v>
      </c>
      <c r="Q14">
        <f>IF(D4=1,1,IF(D4=2,1/2,IF(D4=3,1,IF(D4=4,3/2,IF(D4=5,2,IF(D4=6,5/2,IF(D4=7,3,IF(D4=8,7/2,4))))))))</f>
        <v>2</v>
      </c>
      <c r="R14">
        <f>IF(D4=1,1,IF(D4=2,1,IF(D4=3,3/2,IF(D4=4,2,IF(D4=5,5/2,IF(D4=6,3,IF(D4=7,7/2,IF(D4=8,4,9/2))))))))</f>
        <v>2.5</v>
      </c>
      <c r="S14">
        <f>IF(D4=1,1,IF(D4=2,3/2,IF(D4=3,2,IF(D4=4,5/2,IF(D4=5,3,IF(D4=6,7/2,IF(D4=7,4,IF(D4=8,9/2,9/2))))))))</f>
        <v>3</v>
      </c>
      <c r="V14" s="12"/>
      <c r="W14" s="12"/>
    </row>
    <row r="15" customFormat="1" spans="9:23">
      <c r="I15" s="7"/>
      <c r="J15" s="2">
        <v>2</v>
      </c>
      <c r="K15" s="9">
        <f t="shared" si="7"/>
        <v>0.5</v>
      </c>
      <c r="L15" s="9">
        <f t="shared" si="8"/>
        <v>0.666666666666667</v>
      </c>
      <c r="M15" s="9">
        <f t="shared" si="9"/>
        <v>1</v>
      </c>
      <c r="N15">
        <v>1</v>
      </c>
      <c r="O15">
        <v>1</v>
      </c>
      <c r="P15">
        <v>1</v>
      </c>
      <c r="Q15">
        <f t="shared" ref="Q15:Q21" si="10">IF(D5=1,1,IF(D5=2,1/2,IF(D5=3,1,IF(D5=4,3/2,IF(D5=5,2,IF(D5=6,5/2,IF(D5=7,3,IF(D5=8,7/2,4))))))))</f>
        <v>1.5</v>
      </c>
      <c r="R15">
        <f t="shared" ref="R15:R21" si="11">IF(D5=1,1,IF(D5=2,1,IF(D5=3,3/2,IF(D5=4,2,IF(D5=5,5/2,IF(D5=6,3,IF(D5=7,7/2,IF(D5=8,4,9/2))))))))</f>
        <v>2</v>
      </c>
      <c r="S15">
        <f t="shared" ref="S15:S21" si="12">IF(D5=1,1,IF(D5=2,3/2,IF(D5=3,2,IF(D5=4,5/2,IF(D5=5,3,IF(D5=6,7/2,IF(D5=7,4,IF(D5=8,9/2,9/2))))))))</f>
        <v>2.5</v>
      </c>
      <c r="V15" s="12"/>
      <c r="W15" s="12"/>
    </row>
    <row r="16" customFormat="1" spans="9:23">
      <c r="I16" s="7"/>
      <c r="J16" s="2">
        <v>3</v>
      </c>
      <c r="K16" s="9">
        <f t="shared" si="7"/>
        <v>0.5</v>
      </c>
      <c r="L16" s="9">
        <f t="shared" si="8"/>
        <v>0.666666666666667</v>
      </c>
      <c r="M16" s="9">
        <f t="shared" si="9"/>
        <v>1</v>
      </c>
      <c r="N16">
        <v>1</v>
      </c>
      <c r="O16">
        <v>1</v>
      </c>
      <c r="P16">
        <v>1</v>
      </c>
      <c r="Q16">
        <f t="shared" si="10"/>
        <v>1.5</v>
      </c>
      <c r="R16">
        <f t="shared" si="11"/>
        <v>2</v>
      </c>
      <c r="S16">
        <f t="shared" si="12"/>
        <v>2.5</v>
      </c>
      <c r="V16" s="12"/>
      <c r="W16" s="12"/>
    </row>
    <row r="17" customFormat="1" spans="9:23">
      <c r="I17" s="7"/>
      <c r="J17" s="2">
        <v>4</v>
      </c>
      <c r="K17" s="9">
        <f t="shared" si="7"/>
        <v>0.5</v>
      </c>
      <c r="L17" s="9">
        <f t="shared" si="8"/>
        <v>0.666666666666667</v>
      </c>
      <c r="M17" s="9">
        <f t="shared" si="9"/>
        <v>1</v>
      </c>
      <c r="N17">
        <v>1</v>
      </c>
      <c r="O17">
        <v>1</v>
      </c>
      <c r="P17">
        <v>1</v>
      </c>
      <c r="Q17">
        <f t="shared" si="10"/>
        <v>1</v>
      </c>
      <c r="R17">
        <f t="shared" si="11"/>
        <v>1</v>
      </c>
      <c r="S17">
        <f t="shared" si="12"/>
        <v>1</v>
      </c>
      <c r="V17" s="12"/>
      <c r="W17" s="12"/>
    </row>
    <row r="18" customFormat="1" spans="9:23">
      <c r="I18" s="7"/>
      <c r="J18" s="2">
        <v>5</v>
      </c>
      <c r="K18" s="9">
        <f t="shared" si="7"/>
        <v>1</v>
      </c>
      <c r="L18" s="9">
        <f t="shared" si="8"/>
        <v>1</v>
      </c>
      <c r="M18" s="9">
        <f t="shared" si="9"/>
        <v>1</v>
      </c>
      <c r="N18">
        <v>1</v>
      </c>
      <c r="O18">
        <v>1</v>
      </c>
      <c r="P18">
        <v>1</v>
      </c>
      <c r="Q18">
        <f t="shared" si="10"/>
        <v>2</v>
      </c>
      <c r="R18">
        <f t="shared" si="11"/>
        <v>2.5</v>
      </c>
      <c r="S18">
        <f t="shared" si="12"/>
        <v>3</v>
      </c>
      <c r="V18" s="12"/>
      <c r="W18" s="12"/>
    </row>
    <row r="19" customFormat="1" spans="9:23">
      <c r="I19" s="7"/>
      <c r="J19" s="2">
        <v>6</v>
      </c>
      <c r="K19" s="9">
        <f t="shared" si="7"/>
        <v>1</v>
      </c>
      <c r="L19" s="9">
        <f t="shared" si="8"/>
        <v>1</v>
      </c>
      <c r="M19" s="9">
        <f t="shared" si="9"/>
        <v>1</v>
      </c>
      <c r="N19">
        <v>1</v>
      </c>
      <c r="O19">
        <v>1</v>
      </c>
      <c r="P19">
        <v>1</v>
      </c>
      <c r="Q19">
        <f t="shared" si="10"/>
        <v>1</v>
      </c>
      <c r="R19">
        <f t="shared" si="11"/>
        <v>1.5</v>
      </c>
      <c r="S19">
        <f t="shared" si="12"/>
        <v>2</v>
      </c>
      <c r="V19" s="12"/>
      <c r="W19" s="12"/>
    </row>
    <row r="20" customFormat="1" spans="9:23">
      <c r="I20" s="7"/>
      <c r="J20" s="2">
        <v>7</v>
      </c>
      <c r="K20" s="9">
        <f t="shared" si="7"/>
        <v>0.5</v>
      </c>
      <c r="L20" s="9">
        <f t="shared" si="8"/>
        <v>0.666666666666667</v>
      </c>
      <c r="M20" s="9">
        <f t="shared" si="9"/>
        <v>1</v>
      </c>
      <c r="N20">
        <v>1</v>
      </c>
      <c r="O20">
        <v>1</v>
      </c>
      <c r="P20">
        <v>1</v>
      </c>
      <c r="Q20">
        <f t="shared" si="10"/>
        <v>1</v>
      </c>
      <c r="R20">
        <f t="shared" si="11"/>
        <v>1.5</v>
      </c>
      <c r="S20">
        <f t="shared" si="12"/>
        <v>2</v>
      </c>
      <c r="V20" s="12"/>
      <c r="W20" s="12"/>
    </row>
    <row r="21" customFormat="1" spans="9:23">
      <c r="I21" s="7"/>
      <c r="J21" s="2">
        <v>8</v>
      </c>
      <c r="K21" s="9">
        <f t="shared" si="7"/>
        <v>0.5</v>
      </c>
      <c r="L21" s="9">
        <f t="shared" si="8"/>
        <v>0.666666666666667</v>
      </c>
      <c r="M21" s="9">
        <f t="shared" si="9"/>
        <v>1</v>
      </c>
      <c r="N21">
        <v>1</v>
      </c>
      <c r="O21">
        <v>1</v>
      </c>
      <c r="P21">
        <v>1</v>
      </c>
      <c r="Q21">
        <f t="shared" si="10"/>
        <v>1</v>
      </c>
      <c r="R21">
        <f t="shared" si="11"/>
        <v>1</v>
      </c>
      <c r="S21">
        <f t="shared" si="12"/>
        <v>1</v>
      </c>
      <c r="V21" s="12"/>
      <c r="W21" s="12"/>
    </row>
    <row r="22" customFormat="1" spans="9:19">
      <c r="I22" s="7"/>
      <c r="J22" s="2" t="s">
        <v>59</v>
      </c>
      <c r="K22" s="9">
        <f t="shared" ref="K22:V22" si="13">AVERAGE(K14:K21)</f>
        <v>0.6875</v>
      </c>
      <c r="L22" s="9">
        <f t="shared" si="13"/>
        <v>0.791666666666667</v>
      </c>
      <c r="M22" s="9">
        <f t="shared" si="13"/>
        <v>1</v>
      </c>
      <c r="N22" s="9">
        <f t="shared" si="13"/>
        <v>1</v>
      </c>
      <c r="O22" s="9">
        <f t="shared" si="13"/>
        <v>1</v>
      </c>
      <c r="P22" s="9">
        <f t="shared" si="13"/>
        <v>1</v>
      </c>
      <c r="Q22" s="9">
        <f t="shared" si="13"/>
        <v>1.375</v>
      </c>
      <c r="R22" s="9">
        <f t="shared" si="13"/>
        <v>1.75</v>
      </c>
      <c r="S22" s="9">
        <f t="shared" si="13"/>
        <v>2.125</v>
      </c>
    </row>
    <row r="23" customFormat="1" spans="9:19">
      <c r="I23" s="7" t="s">
        <v>111</v>
      </c>
      <c r="J23" s="2">
        <v>1</v>
      </c>
      <c r="K23">
        <f>IF(C4=1,1,IF(C4=2,1/2,IF(C4=3,1,IF(C4=4,3/2,IF(C4=5,2,IF(C4=6,5/2,IF(C4=7,3,IF(C4=8,7/2,4))))))))</f>
        <v>1</v>
      </c>
      <c r="L23">
        <f>IF(C4=1,1,IF(C4=2,1,IF(C4=3,3/2,IF(C4=4,2,IF(C4=5,5/2,IF(C4=6,3,IF(C4=7,7/2,IF(C4=8,4,9/2))))))))</f>
        <v>1</v>
      </c>
      <c r="M23">
        <f>IF(C4=1,1,IF(C4=2,3/2,IF(C4=3,2,IF(C4=4,5/2,IF(C4=5,3,IF(C4=6,7/2,IF(C4=7,4,IF(C4=8,9/2,9/2))))))))</f>
        <v>1</v>
      </c>
      <c r="N23" s="9">
        <f>IF(D4=1,1,IF(D4=2,2/3,IF(D4=3,1/2,IF(D4=4,2/5,IF(D4=5,1/3,IF(D4=6,2/7,IF(D4=7,1/4,IF(D4=8,2/9,2/9))))))))</f>
        <v>0.333333333333333</v>
      </c>
      <c r="O23" s="9">
        <f>IF(D4=1,1,IF(D4=2,1,IF(D4=3,2/3,IF(D4=4,1/2,IF(D4=5,2/5,IF(D4=6,1/3,IF(D4=7,2/7,IF(D4=8,1/4,2/9))))))))</f>
        <v>0.4</v>
      </c>
      <c r="P23" s="9">
        <f>IF(D4=1,1,IF(D4=2,2,IF(D4=3,1,IF(D4=4,2/3,IF(D4=5,1/2,IF(D4=6,2/5,IF(D4=7,1/3,IF(D4=8,2/7,1/4))))))))</f>
        <v>0.5</v>
      </c>
      <c r="Q23">
        <v>1</v>
      </c>
      <c r="R23">
        <v>1</v>
      </c>
      <c r="S23">
        <v>1</v>
      </c>
    </row>
    <row r="24" customFormat="1" spans="9:19">
      <c r="I24" s="7"/>
      <c r="J24" s="2">
        <v>2</v>
      </c>
      <c r="K24">
        <f t="shared" ref="K24:K30" si="14">IF(C5=1,1,IF(C5=2,1/2,IF(C5=3,1,IF(C5=4,3/2,IF(C5=5,2,IF(C5=6,5/2,IF(C5=7,3,IF(C5=8,7/2,4))))))))</f>
        <v>1</v>
      </c>
      <c r="L24">
        <f t="shared" ref="L24:L30" si="15">IF(C5=1,1,IF(C5=2,1,IF(C5=3,3/2,IF(C5=4,2,IF(C5=5,5/2,IF(C5=6,3,IF(C5=7,7/2,IF(C5=8,4,9/2))))))))</f>
        <v>1.5</v>
      </c>
      <c r="M24">
        <f t="shared" ref="M24:M30" si="16">IF(C5=1,1,IF(C5=2,3/2,IF(C5=3,2,IF(C5=4,5/2,IF(C5=5,3,IF(C5=6,7/2,IF(C5=7,4,IF(C5=8,9/2,9/2))))))))</f>
        <v>2</v>
      </c>
      <c r="N24" s="9">
        <f t="shared" ref="N24:N30" si="17">IF(D5=1,1,IF(D5=2,2/3,IF(D5=3,1/2,IF(D5=4,2/5,IF(D5=5,1/3,IF(D5=6,2/7,IF(D5=7,1/4,IF(D5=8,2/9,2/9))))))))</f>
        <v>0.4</v>
      </c>
      <c r="O24" s="9">
        <f t="shared" ref="O24:O30" si="18">IF(D5=1,1,IF(D5=2,1,IF(D5=3,2/3,IF(D5=4,1/2,IF(D5=5,2/5,IF(D5=6,1/3,IF(D5=7,2/7,IF(D5=8,1/4,2/9))))))))</f>
        <v>0.5</v>
      </c>
      <c r="P24" s="9">
        <f t="shared" ref="P24:P30" si="19">IF(D5=1,1,IF(D5=2,2,IF(D5=3,1,IF(D5=4,2/3,IF(D5=5,1/2,IF(D5=6,2/5,IF(D5=7,1/3,IF(D5=8,2/7,1/4))))))))</f>
        <v>0.666666666666667</v>
      </c>
      <c r="Q24">
        <v>1</v>
      </c>
      <c r="R24">
        <v>1</v>
      </c>
      <c r="S24">
        <v>1</v>
      </c>
    </row>
    <row r="25" customFormat="1" spans="9:19">
      <c r="I25" s="7"/>
      <c r="J25" s="2">
        <v>3</v>
      </c>
      <c r="K25">
        <f t="shared" si="14"/>
        <v>1</v>
      </c>
      <c r="L25">
        <f t="shared" si="15"/>
        <v>1.5</v>
      </c>
      <c r="M25">
        <f t="shared" si="16"/>
        <v>2</v>
      </c>
      <c r="N25" s="9">
        <f t="shared" si="17"/>
        <v>0.4</v>
      </c>
      <c r="O25" s="9">
        <f t="shared" si="18"/>
        <v>0.5</v>
      </c>
      <c r="P25" s="9">
        <f t="shared" si="19"/>
        <v>0.666666666666667</v>
      </c>
      <c r="Q25">
        <v>1</v>
      </c>
      <c r="R25">
        <v>1</v>
      </c>
      <c r="S25">
        <v>1</v>
      </c>
    </row>
    <row r="26" customFormat="1" spans="9:19">
      <c r="I26" s="7"/>
      <c r="J26" s="2">
        <v>4</v>
      </c>
      <c r="K26">
        <f t="shared" si="14"/>
        <v>2</v>
      </c>
      <c r="L26">
        <f t="shared" si="15"/>
        <v>2.5</v>
      </c>
      <c r="M26">
        <f t="shared" si="16"/>
        <v>3</v>
      </c>
      <c r="N26" s="9">
        <f t="shared" si="17"/>
        <v>1</v>
      </c>
      <c r="O26" s="9">
        <f t="shared" si="18"/>
        <v>1</v>
      </c>
      <c r="P26" s="9">
        <f t="shared" si="19"/>
        <v>1</v>
      </c>
      <c r="Q26">
        <v>1</v>
      </c>
      <c r="R26">
        <v>1</v>
      </c>
      <c r="S26">
        <v>1</v>
      </c>
    </row>
    <row r="27" customFormat="1" spans="9:19">
      <c r="I27" s="7"/>
      <c r="J27" s="2">
        <v>5</v>
      </c>
      <c r="K27">
        <f t="shared" si="14"/>
        <v>1</v>
      </c>
      <c r="L27">
        <f t="shared" si="15"/>
        <v>1</v>
      </c>
      <c r="M27">
        <f t="shared" si="16"/>
        <v>1</v>
      </c>
      <c r="N27" s="9">
        <f t="shared" si="17"/>
        <v>0.333333333333333</v>
      </c>
      <c r="O27" s="9">
        <f t="shared" si="18"/>
        <v>0.4</v>
      </c>
      <c r="P27" s="9">
        <f t="shared" si="19"/>
        <v>0.5</v>
      </c>
      <c r="Q27">
        <v>1</v>
      </c>
      <c r="R27">
        <v>1</v>
      </c>
      <c r="S27">
        <v>1</v>
      </c>
    </row>
    <row r="28" customFormat="1" spans="9:19">
      <c r="I28" s="7"/>
      <c r="J28" s="2">
        <v>6</v>
      </c>
      <c r="K28">
        <f t="shared" si="14"/>
        <v>2</v>
      </c>
      <c r="L28">
        <f t="shared" si="15"/>
        <v>2.5</v>
      </c>
      <c r="M28">
        <f t="shared" si="16"/>
        <v>3</v>
      </c>
      <c r="N28" s="9">
        <f t="shared" si="17"/>
        <v>0.5</v>
      </c>
      <c r="O28" s="9">
        <f t="shared" si="18"/>
        <v>0.666666666666667</v>
      </c>
      <c r="P28" s="9">
        <f t="shared" si="19"/>
        <v>1</v>
      </c>
      <c r="Q28">
        <v>1</v>
      </c>
      <c r="R28">
        <v>1</v>
      </c>
      <c r="S28">
        <v>1</v>
      </c>
    </row>
    <row r="29" customFormat="1" spans="9:19">
      <c r="I29" s="7"/>
      <c r="J29" s="2">
        <v>7</v>
      </c>
      <c r="K29">
        <f t="shared" si="14"/>
        <v>2</v>
      </c>
      <c r="L29">
        <f t="shared" si="15"/>
        <v>2.5</v>
      </c>
      <c r="M29">
        <f t="shared" si="16"/>
        <v>3</v>
      </c>
      <c r="N29" s="9">
        <f t="shared" si="17"/>
        <v>0.5</v>
      </c>
      <c r="O29" s="9">
        <f t="shared" si="18"/>
        <v>0.666666666666667</v>
      </c>
      <c r="P29" s="9">
        <f t="shared" si="19"/>
        <v>1</v>
      </c>
      <c r="Q29">
        <v>1</v>
      </c>
      <c r="R29">
        <v>1</v>
      </c>
      <c r="S29">
        <v>1</v>
      </c>
    </row>
    <row r="30" customFormat="1" spans="9:19">
      <c r="I30" s="7"/>
      <c r="J30" s="2">
        <v>8</v>
      </c>
      <c r="K30">
        <f t="shared" si="14"/>
        <v>1</v>
      </c>
      <c r="L30">
        <f t="shared" si="15"/>
        <v>1</v>
      </c>
      <c r="M30">
        <f t="shared" si="16"/>
        <v>1</v>
      </c>
      <c r="N30" s="9">
        <f t="shared" si="17"/>
        <v>1</v>
      </c>
      <c r="O30" s="9">
        <f t="shared" si="18"/>
        <v>1</v>
      </c>
      <c r="P30" s="9">
        <f t="shared" si="19"/>
        <v>1</v>
      </c>
      <c r="Q30">
        <v>1</v>
      </c>
      <c r="R30">
        <v>1</v>
      </c>
      <c r="S30">
        <v>1</v>
      </c>
    </row>
    <row r="31" customFormat="1" spans="9:19">
      <c r="I31" s="7"/>
      <c r="J31" s="2" t="s">
        <v>59</v>
      </c>
      <c r="K31" s="9">
        <f t="shared" ref="K31:V31" si="20">AVERAGE(K23:K30)</f>
        <v>1.375</v>
      </c>
      <c r="L31" s="9">
        <f t="shared" si="20"/>
        <v>1.6875</v>
      </c>
      <c r="M31" s="9">
        <f t="shared" si="20"/>
        <v>2</v>
      </c>
      <c r="N31" s="9">
        <f t="shared" si="20"/>
        <v>0.558333333333333</v>
      </c>
      <c r="O31" s="9">
        <f t="shared" si="20"/>
        <v>0.641666666666667</v>
      </c>
      <c r="P31" s="9">
        <f t="shared" si="20"/>
        <v>0.791666666666667</v>
      </c>
      <c r="Q31" s="9">
        <f t="shared" si="20"/>
        <v>1</v>
      </c>
      <c r="R31" s="9">
        <f t="shared" si="20"/>
        <v>1</v>
      </c>
      <c r="S31" s="9">
        <f t="shared" si="20"/>
        <v>1</v>
      </c>
    </row>
    <row r="32" spans="24:32">
      <c r="X32" s="10" t="s">
        <v>60</v>
      </c>
      <c r="Y32" s="10"/>
      <c r="Z32" s="10"/>
      <c r="AA32" s="10"/>
      <c r="AB32" s="10"/>
      <c r="AC32" s="10"/>
      <c r="AD32" s="10"/>
      <c r="AE32" s="10"/>
      <c r="AF32" s="10"/>
    </row>
    <row r="33" spans="9:32">
      <c r="I33" s="10" t="s">
        <v>61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customFormat="1" spans="9:19"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23:33">
      <c r="W35" s="7" t="s">
        <v>55</v>
      </c>
      <c r="X35" s="7"/>
      <c r="Y35" s="8"/>
      <c r="Z35" s="8"/>
      <c r="AA35" s="8"/>
      <c r="AB35" s="8"/>
      <c r="AC35" s="8"/>
      <c r="AD35" s="8"/>
      <c r="AE35" s="8"/>
      <c r="AF35" s="8"/>
      <c r="AG35" s="8"/>
    </row>
    <row r="36" spans="9:33">
      <c r="I36" s="8" t="s">
        <v>55</v>
      </c>
      <c r="J36" s="8"/>
      <c r="K36" s="8" t="s">
        <v>109</v>
      </c>
      <c r="L36" s="8"/>
      <c r="M36" s="8"/>
      <c r="N36" s="8" t="s">
        <v>110</v>
      </c>
      <c r="O36" s="8"/>
      <c r="P36" s="8"/>
      <c r="Q36" s="8" t="s">
        <v>111</v>
      </c>
      <c r="R36" s="8"/>
      <c r="S36" s="8"/>
      <c r="W36" s="7"/>
      <c r="X36" s="7"/>
      <c r="Y36" s="8"/>
      <c r="Z36" s="8"/>
      <c r="AA36" s="8"/>
      <c r="AB36" s="8"/>
      <c r="AC36" s="8"/>
      <c r="AD36" s="8"/>
      <c r="AE36" s="8"/>
      <c r="AF36" s="8"/>
      <c r="AG36" s="8"/>
    </row>
    <row r="37" spans="9:33">
      <c r="I37" s="8"/>
      <c r="J37" s="8"/>
      <c r="K37" s="8" t="s">
        <v>56</v>
      </c>
      <c r="L37" s="8" t="s">
        <v>57</v>
      </c>
      <c r="M37" s="8" t="s">
        <v>58</v>
      </c>
      <c r="N37" s="8" t="s">
        <v>56</v>
      </c>
      <c r="O37" s="8" t="s">
        <v>57</v>
      </c>
      <c r="P37" s="8" t="s">
        <v>58</v>
      </c>
      <c r="Q37" s="8" t="s">
        <v>56</v>
      </c>
      <c r="R37" s="8" t="s">
        <v>57</v>
      </c>
      <c r="S37" s="8" t="s">
        <v>58</v>
      </c>
      <c r="W37" s="7"/>
      <c r="X37" s="7"/>
      <c r="Y37" s="8" t="s">
        <v>56</v>
      </c>
      <c r="Z37" s="8" t="s">
        <v>57</v>
      </c>
      <c r="AA37" s="8" t="s">
        <v>58</v>
      </c>
      <c r="AB37" s="8" t="s">
        <v>56</v>
      </c>
      <c r="AC37" s="8" t="s">
        <v>57</v>
      </c>
      <c r="AD37" s="8" t="s">
        <v>58</v>
      </c>
      <c r="AE37" s="8" t="s">
        <v>56</v>
      </c>
      <c r="AF37" s="8" t="s">
        <v>57</v>
      </c>
      <c r="AG37" s="8" t="s">
        <v>58</v>
      </c>
    </row>
    <row r="38" spans="9:33">
      <c r="I38" s="8" t="s">
        <v>109</v>
      </c>
      <c r="J38" s="8"/>
      <c r="K38" s="9">
        <v>1</v>
      </c>
      <c r="L38" s="9">
        <v>1</v>
      </c>
      <c r="M38" s="9">
        <v>1</v>
      </c>
      <c r="N38" s="9">
        <v>1</v>
      </c>
      <c r="O38" s="9">
        <v>1.3125</v>
      </c>
      <c r="P38" s="9">
        <v>1.625</v>
      </c>
      <c r="Q38" s="9">
        <v>0.625</v>
      </c>
      <c r="R38" s="9">
        <v>0.691666666666667</v>
      </c>
      <c r="S38" s="9">
        <v>0.8125</v>
      </c>
      <c r="W38" s="8" t="s">
        <v>109</v>
      </c>
      <c r="X38" s="8"/>
      <c r="Y38" s="9">
        <f>K38+N38+Q38</f>
        <v>2.625</v>
      </c>
      <c r="Z38" s="9">
        <f>L38+O38+R38</f>
        <v>3.00416666666667</v>
      </c>
      <c r="AA38" s="9">
        <f>M38+P38+S38</f>
        <v>3.4375</v>
      </c>
      <c r="AB38" s="9">
        <f>SUM(Y38:Y40)</f>
        <v>8.62083333333333</v>
      </c>
      <c r="AC38" s="9">
        <f>SUM(Z38:Z40)</f>
        <v>9.87500000000001</v>
      </c>
      <c r="AD38" s="9">
        <f>SUM(AA38:AA40)</f>
        <v>11.3541666666667</v>
      </c>
      <c r="AE38" s="9">
        <f>1/AD38</f>
        <v>0.0880733944954128</v>
      </c>
      <c r="AF38" s="9">
        <f>1/AC38</f>
        <v>0.10126582278481</v>
      </c>
      <c r="AG38" s="9">
        <f>1/AB38</f>
        <v>0.115998066698888</v>
      </c>
    </row>
    <row r="39" customFormat="1" spans="9:27">
      <c r="I39" s="8" t="s">
        <v>110</v>
      </c>
      <c r="J39" s="8"/>
      <c r="K39" s="9">
        <v>0.6875</v>
      </c>
      <c r="L39" s="9">
        <v>0.791666666666667</v>
      </c>
      <c r="M39" s="9">
        <v>1</v>
      </c>
      <c r="N39" s="9">
        <v>1</v>
      </c>
      <c r="O39" s="9">
        <v>1</v>
      </c>
      <c r="P39" s="9">
        <v>1</v>
      </c>
      <c r="Q39" s="9">
        <v>1.375</v>
      </c>
      <c r="R39" s="9">
        <v>1.75</v>
      </c>
      <c r="S39" s="9">
        <v>2.125</v>
      </c>
      <c r="W39" s="8" t="s">
        <v>110</v>
      </c>
      <c r="X39" s="8"/>
      <c r="Y39" s="9">
        <f>K39+N39+Q39</f>
        <v>3.0625</v>
      </c>
      <c r="Z39" s="9">
        <f>L39+O39+R39</f>
        <v>3.54166666666667</v>
      </c>
      <c r="AA39" s="9">
        <f>M39+P39+S39</f>
        <v>4.125</v>
      </c>
    </row>
    <row r="40" customFormat="1" spans="9:27">
      <c r="I40" s="8" t="s">
        <v>111</v>
      </c>
      <c r="J40" s="8"/>
      <c r="K40" s="9">
        <v>1.375</v>
      </c>
      <c r="L40" s="9">
        <v>1.6875</v>
      </c>
      <c r="M40" s="9">
        <v>2</v>
      </c>
      <c r="N40" s="9">
        <v>0.558333333333333</v>
      </c>
      <c r="O40" s="9">
        <v>0.641666666666667</v>
      </c>
      <c r="P40" s="9">
        <v>0.791666666666667</v>
      </c>
      <c r="Q40" s="9">
        <v>1</v>
      </c>
      <c r="R40" s="9">
        <v>1</v>
      </c>
      <c r="S40" s="9">
        <v>1</v>
      </c>
      <c r="W40" s="8" t="s">
        <v>111</v>
      </c>
      <c r="X40" s="8"/>
      <c r="Y40" s="9">
        <f>K40+N40+Q40</f>
        <v>2.93333333333333</v>
      </c>
      <c r="Z40" s="9">
        <f>L40+O40+R40</f>
        <v>3.32916666666667</v>
      </c>
      <c r="AA40" s="9">
        <f>M40+P40+S40</f>
        <v>3.79166666666667</v>
      </c>
    </row>
    <row r="43" spans="9:32"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X43" s="10" t="s">
        <v>63</v>
      </c>
      <c r="Y43" s="10"/>
      <c r="Z43" s="10"/>
      <c r="AA43" s="10"/>
      <c r="AB43" s="10"/>
      <c r="AC43" s="10"/>
      <c r="AD43" s="10"/>
      <c r="AE43" s="10"/>
      <c r="AF43" s="10"/>
    </row>
    <row r="44" spans="9:32"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X44" s="10"/>
      <c r="Y44" s="10"/>
      <c r="Z44" s="10"/>
      <c r="AA44" s="10"/>
      <c r="AB44" s="10"/>
      <c r="AC44" s="10"/>
      <c r="AD44" s="10"/>
      <c r="AE44" s="10"/>
      <c r="AF44" s="10"/>
    </row>
    <row r="46" customFormat="1" spans="9:27"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W46" s="7" t="s">
        <v>55</v>
      </c>
      <c r="X46" s="7"/>
      <c r="Y46" s="8"/>
      <c r="Z46" s="8"/>
      <c r="AA46" s="8"/>
    </row>
    <row r="47" customFormat="1" spans="9:27">
      <c r="I47" s="12"/>
      <c r="J47" s="12"/>
      <c r="K47" s="8"/>
      <c r="L47" s="8"/>
      <c r="M47" s="8"/>
      <c r="N47" s="13"/>
      <c r="O47" s="13"/>
      <c r="P47" s="13"/>
      <c r="Q47" s="13"/>
      <c r="R47" s="13"/>
      <c r="S47" s="13"/>
      <c r="W47" s="7"/>
      <c r="X47" s="7"/>
      <c r="Y47" s="8"/>
      <c r="Z47" s="8"/>
      <c r="AA47" s="8"/>
    </row>
    <row r="48" customFormat="1" spans="9:27">
      <c r="I48" s="12"/>
      <c r="J48" s="12"/>
      <c r="K48" s="8"/>
      <c r="L48" s="8"/>
      <c r="M48" s="8"/>
      <c r="N48" s="13"/>
      <c r="O48" s="13"/>
      <c r="P48" s="13"/>
      <c r="Q48" s="13"/>
      <c r="R48" s="13"/>
      <c r="S48" s="13"/>
      <c r="W48" s="7"/>
      <c r="X48" s="7"/>
      <c r="Y48" s="8" t="s">
        <v>56</v>
      </c>
      <c r="Z48" s="8" t="s">
        <v>57</v>
      </c>
      <c r="AA48" s="8" t="s">
        <v>58</v>
      </c>
    </row>
    <row r="49" customFormat="1" spans="9:27">
      <c r="I49" s="12"/>
      <c r="J49" s="12"/>
      <c r="K49" s="8"/>
      <c r="L49" s="8"/>
      <c r="M49" s="8"/>
      <c r="N49" s="13"/>
      <c r="O49" s="13"/>
      <c r="P49" s="13"/>
      <c r="Q49" s="13"/>
      <c r="R49" s="13"/>
      <c r="S49" s="13"/>
      <c r="W49" s="8" t="s">
        <v>109</v>
      </c>
      <c r="X49" s="8"/>
      <c r="Y49" s="14">
        <f>Y38*$AE$38</f>
        <v>0.231192660550459</v>
      </c>
      <c r="Z49" s="14">
        <f>Z38*$AF$38</f>
        <v>0.304219409282701</v>
      </c>
      <c r="AA49" s="14">
        <f>AA38*$AG$38</f>
        <v>0.398743354277429</v>
      </c>
    </row>
    <row r="50" customFormat="1" spans="9:27">
      <c r="I50" s="12"/>
      <c r="J50" s="12"/>
      <c r="K50" s="8"/>
      <c r="L50" s="8"/>
      <c r="M50" s="8"/>
      <c r="N50" s="13"/>
      <c r="O50" s="13"/>
      <c r="P50" s="13"/>
      <c r="Q50" s="13"/>
      <c r="R50" s="13"/>
      <c r="S50" s="13"/>
      <c r="W50" s="8" t="s">
        <v>110</v>
      </c>
      <c r="X50" s="8"/>
      <c r="Y50" s="14">
        <f>Y39*$AE$38</f>
        <v>0.269724770642202</v>
      </c>
      <c r="Z50" s="14">
        <f>Z39*$AF$38</f>
        <v>0.358649789029536</v>
      </c>
      <c r="AA50" s="14">
        <f>AA39*$AG$38</f>
        <v>0.478492025132914</v>
      </c>
    </row>
    <row r="51" customFormat="1" spans="9:27">
      <c r="I51" s="12"/>
      <c r="J51" s="12"/>
      <c r="K51" s="8"/>
      <c r="L51" s="8"/>
      <c r="M51" s="8"/>
      <c r="N51" s="13"/>
      <c r="O51" s="13"/>
      <c r="P51" s="13"/>
      <c r="Q51" s="13"/>
      <c r="R51" s="13"/>
      <c r="S51" s="13"/>
      <c r="W51" s="8" t="s">
        <v>111</v>
      </c>
      <c r="X51" s="8"/>
      <c r="Y51" s="14">
        <f>Y40*$AE$38</f>
        <v>0.258348623853211</v>
      </c>
      <c r="Z51" s="14">
        <f>Z40*$AF$38</f>
        <v>0.337130801687763</v>
      </c>
      <c r="AA51" s="14">
        <f>AA40*$AG$38</f>
        <v>0.439826002899952</v>
      </c>
    </row>
    <row r="52" customFormat="1" spans="9:19">
      <c r="I52" s="12"/>
      <c r="J52" s="12"/>
      <c r="K52" s="8"/>
      <c r="L52" s="8"/>
      <c r="M52" s="8"/>
      <c r="N52" s="13"/>
      <c r="O52" s="13"/>
      <c r="P52" s="13"/>
      <c r="Q52" s="13"/>
      <c r="R52" s="13"/>
      <c r="S52" s="13"/>
    </row>
    <row r="53" customFormat="1" spans="9:19">
      <c r="I53" s="12"/>
      <c r="J53" s="12"/>
      <c r="K53" s="8"/>
      <c r="L53" s="8"/>
      <c r="M53" s="8"/>
      <c r="N53" s="13"/>
      <c r="O53" s="13"/>
      <c r="P53" s="13"/>
      <c r="Q53" s="13"/>
      <c r="R53" s="13"/>
      <c r="S53" s="13"/>
    </row>
    <row r="54" spans="9:32">
      <c r="I54" s="12"/>
      <c r="J54" s="12"/>
      <c r="K54" s="8"/>
      <c r="L54" s="8"/>
      <c r="M54" s="8"/>
      <c r="N54" s="13"/>
      <c r="O54" s="13"/>
      <c r="P54" s="13"/>
      <c r="Q54" s="13"/>
      <c r="R54" s="13"/>
      <c r="S54" s="13"/>
      <c r="X54" s="10" t="s">
        <v>77</v>
      </c>
      <c r="Y54" s="10"/>
      <c r="Z54" s="10"/>
      <c r="AA54" s="10"/>
      <c r="AB54" s="10"/>
      <c r="AC54" s="10"/>
      <c r="AD54" s="10"/>
      <c r="AE54" s="10"/>
      <c r="AF54" s="10"/>
    </row>
    <row r="55" spans="9:32">
      <c r="I55" s="12"/>
      <c r="J55" s="12"/>
      <c r="K55" s="8"/>
      <c r="L55" s="8"/>
      <c r="M55" s="8"/>
      <c r="N55" s="13"/>
      <c r="O55" s="13"/>
      <c r="P55" s="13"/>
      <c r="Q55" s="13"/>
      <c r="R55" s="13"/>
      <c r="S55" s="13"/>
      <c r="X55" s="10"/>
      <c r="Y55" s="10"/>
      <c r="Z55" s="10"/>
      <c r="AA55" s="10"/>
      <c r="AB55" s="10"/>
      <c r="AC55" s="10"/>
      <c r="AD55" s="10"/>
      <c r="AE55" s="10"/>
      <c r="AF55" s="10"/>
    </row>
    <row r="56" customFormat="1" spans="9:19">
      <c r="I56" s="12"/>
      <c r="J56" s="12"/>
      <c r="K56" s="8"/>
      <c r="L56" s="8"/>
      <c r="M56" s="8"/>
      <c r="N56" s="13"/>
      <c r="O56" s="13"/>
      <c r="P56" s="13"/>
      <c r="Q56" s="13"/>
      <c r="R56" s="13"/>
      <c r="S56" s="13"/>
    </row>
    <row r="57" spans="9:30">
      <c r="I57" s="12"/>
      <c r="J57" s="12"/>
      <c r="K57" s="8"/>
      <c r="L57" s="8"/>
      <c r="M57" s="8"/>
      <c r="N57" s="13"/>
      <c r="O57" s="13"/>
      <c r="P57" s="13"/>
      <c r="Q57" s="13"/>
      <c r="R57" s="13"/>
      <c r="S57" s="13"/>
      <c r="Y57" s="15" t="s">
        <v>78</v>
      </c>
      <c r="Z57" s="15" t="s">
        <v>79</v>
      </c>
      <c r="AA57" s="15" t="s">
        <v>80</v>
      </c>
      <c r="AB57" s="15"/>
      <c r="AC57" s="18"/>
      <c r="AD57" s="18"/>
    </row>
    <row r="58" customFormat="1" spans="9:28">
      <c r="I58" s="12"/>
      <c r="J58" s="12"/>
      <c r="K58" s="8"/>
      <c r="L58" s="8"/>
      <c r="M58" s="8"/>
      <c r="N58" s="13"/>
      <c r="O58" s="13"/>
      <c r="P58" s="13"/>
      <c r="Q58" s="13"/>
      <c r="R58" s="13"/>
      <c r="S58" s="13"/>
      <c r="X58" t="s">
        <v>82</v>
      </c>
      <c r="Z58" s="17">
        <v>1</v>
      </c>
      <c r="AA58" s="17">
        <v>1</v>
      </c>
      <c r="AB58" s="16"/>
    </row>
    <row r="59" customFormat="1" spans="9:28">
      <c r="I59" s="12"/>
      <c r="J59" s="12"/>
      <c r="K59" s="8"/>
      <c r="L59" s="8"/>
      <c r="M59" s="8"/>
      <c r="N59" s="13"/>
      <c r="O59" s="13"/>
      <c r="P59" s="13"/>
      <c r="Q59" s="13"/>
      <c r="R59" s="13"/>
      <c r="S59" s="13"/>
      <c r="X59" t="s">
        <v>83</v>
      </c>
      <c r="Y59">
        <v>0.7033</v>
      </c>
      <c r="Z59" s="16"/>
      <c r="AA59" s="16">
        <v>0.8877</v>
      </c>
      <c r="AB59" s="16"/>
    </row>
    <row r="60" customFormat="1" spans="9:26">
      <c r="I60" s="12"/>
      <c r="J60" s="12"/>
      <c r="K60" s="8"/>
      <c r="L60" s="8"/>
      <c r="M60" s="8"/>
      <c r="N60" s="13"/>
      <c r="O60" s="13"/>
      <c r="P60" s="13"/>
      <c r="Q60" s="13"/>
      <c r="R60" s="13"/>
      <c r="S60" s="13"/>
      <c r="X60" t="s">
        <v>84</v>
      </c>
      <c r="Y60">
        <v>0.81</v>
      </c>
      <c r="Z60">
        <v>1</v>
      </c>
    </row>
    <row r="61" customFormat="1" spans="9:27">
      <c r="I61" s="12"/>
      <c r="J61" s="12"/>
      <c r="K61" s="8"/>
      <c r="L61" s="8"/>
      <c r="M61" s="8"/>
      <c r="N61" s="13"/>
      <c r="O61" s="13"/>
      <c r="P61" s="13"/>
      <c r="Q61" s="13"/>
      <c r="R61" s="13"/>
      <c r="S61" s="13"/>
      <c r="X61" t="s">
        <v>86</v>
      </c>
      <c r="Y61">
        <f>MIN(Y58:Y60)</f>
        <v>0.7033</v>
      </c>
      <c r="Z61" s="9">
        <f>MIN(Z58:Z60)</f>
        <v>1</v>
      </c>
      <c r="AA61">
        <f>MIN(AA58:AA60)</f>
        <v>0.8877</v>
      </c>
    </row>
    <row r="62" customFormat="1" spans="9:19">
      <c r="I62" s="12"/>
      <c r="J62" s="12"/>
      <c r="K62" s="8"/>
      <c r="L62" s="8"/>
      <c r="M62" s="8"/>
      <c r="N62" s="13"/>
      <c r="O62" s="13"/>
      <c r="P62" s="13"/>
      <c r="Q62" s="13"/>
      <c r="R62" s="13"/>
      <c r="S62" s="13"/>
    </row>
    <row r="64" spans="24:32">
      <c r="X64" s="10" t="s">
        <v>87</v>
      </c>
      <c r="Y64" s="10"/>
      <c r="Z64" s="10"/>
      <c r="AA64" s="10"/>
      <c r="AB64" s="10"/>
      <c r="AC64" s="10"/>
      <c r="AD64" s="10"/>
      <c r="AE64" s="10"/>
      <c r="AF64" s="10"/>
    </row>
    <row r="65" spans="24:32">
      <c r="X65" s="10"/>
      <c r="Y65" s="10"/>
      <c r="Z65" s="10"/>
      <c r="AA65" s="10"/>
      <c r="AB65" s="10"/>
      <c r="AC65" s="10"/>
      <c r="AD65" s="10"/>
      <c r="AE65" s="10"/>
      <c r="AF65" s="10"/>
    </row>
    <row r="66" customFormat="1" spans="25:28">
      <c r="Y66" s="8" t="s">
        <v>88</v>
      </c>
      <c r="Z66" s="8" t="s">
        <v>89</v>
      </c>
      <c r="AA66" s="8" t="s">
        <v>90</v>
      </c>
      <c r="AB66" s="8"/>
    </row>
    <row r="67" customFormat="1" spans="24:27">
      <c r="X67" t="s">
        <v>92</v>
      </c>
      <c r="Y67">
        <v>0.6984</v>
      </c>
      <c r="Z67" s="9">
        <v>1</v>
      </c>
      <c r="AA67">
        <v>0.62</v>
      </c>
    </row>
    <row r="68" customFormat="1" spans="26:26">
      <c r="Z68" s="14"/>
    </row>
    <row r="70" spans="24:32">
      <c r="X70" s="10" t="s">
        <v>93</v>
      </c>
      <c r="Y70" s="10"/>
      <c r="Z70" s="10"/>
      <c r="AA70" s="10"/>
      <c r="AB70" s="10"/>
      <c r="AC70" s="10"/>
      <c r="AD70" s="10"/>
      <c r="AE70" s="10"/>
      <c r="AF70" s="10"/>
    </row>
    <row r="71" spans="24:32">
      <c r="X71" s="10"/>
      <c r="Y71" s="10"/>
      <c r="Z71" s="10"/>
      <c r="AA71" s="10"/>
      <c r="AB71" s="10"/>
      <c r="AC71" s="10"/>
      <c r="AD71" s="10"/>
      <c r="AE71" s="10"/>
      <c r="AF71" s="10"/>
    </row>
    <row r="72" customFormat="1" spans="25:28">
      <c r="Y72" s="8" t="s">
        <v>88</v>
      </c>
      <c r="Z72" s="8" t="s">
        <v>89</v>
      </c>
      <c r="AA72" s="8" t="s">
        <v>90</v>
      </c>
      <c r="AB72" s="8"/>
    </row>
    <row r="73" customFormat="1" spans="24:28">
      <c r="X73" t="s">
        <v>92</v>
      </c>
      <c r="Y73" s="16">
        <f>Y67/(SUM($Y$67:$AB$67))</f>
        <v>0.301242236024845</v>
      </c>
      <c r="Z73" s="16">
        <f t="shared" ref="Y73:AB73" si="21">Z67/(SUM($Y$67:$AB$67))</f>
        <v>0.431331953071084</v>
      </c>
      <c r="AA73" s="16">
        <f t="shared" si="21"/>
        <v>0.267425810904072</v>
      </c>
      <c r="AB73" s="16"/>
    </row>
  </sheetData>
  <mergeCells count="47">
    <mergeCell ref="K3:M3"/>
    <mergeCell ref="N3:P3"/>
    <mergeCell ref="Q3:S3"/>
    <mergeCell ref="K36:M36"/>
    <mergeCell ref="N36:P36"/>
    <mergeCell ref="Q36:S36"/>
    <mergeCell ref="I38:J38"/>
    <mergeCell ref="W38:X38"/>
    <mergeCell ref="I39:J39"/>
    <mergeCell ref="W39:X39"/>
    <mergeCell ref="I40:J40"/>
    <mergeCell ref="W40:X40"/>
    <mergeCell ref="I46:J46"/>
    <mergeCell ref="W49:X49"/>
    <mergeCell ref="W50:X50"/>
    <mergeCell ref="W51:X51"/>
    <mergeCell ref="I5:I12"/>
    <mergeCell ref="I14:I21"/>
    <mergeCell ref="I23:I30"/>
    <mergeCell ref="I3:J4"/>
    <mergeCell ref="I1:S2"/>
    <mergeCell ref="V4:W6"/>
    <mergeCell ref="V7:W9"/>
    <mergeCell ref="V10:W12"/>
    <mergeCell ref="V13:W15"/>
    <mergeCell ref="V16:W18"/>
    <mergeCell ref="V19:W21"/>
    <mergeCell ref="I43:S44"/>
    <mergeCell ref="Y35:AA36"/>
    <mergeCell ref="AB35:AD36"/>
    <mergeCell ref="AE35:AG36"/>
    <mergeCell ref="I36:J37"/>
    <mergeCell ref="X32:AF33"/>
    <mergeCell ref="I33:S34"/>
    <mergeCell ref="W35:X37"/>
    <mergeCell ref="I47:J49"/>
    <mergeCell ref="Y46:AA47"/>
    <mergeCell ref="X43:AF44"/>
    <mergeCell ref="W46:X48"/>
    <mergeCell ref="I55:J57"/>
    <mergeCell ref="I50:J51"/>
    <mergeCell ref="I52:J54"/>
    <mergeCell ref="I58:J60"/>
    <mergeCell ref="X54:AF55"/>
    <mergeCell ref="X64:AF65"/>
    <mergeCell ref="I61:J62"/>
    <mergeCell ref="X70:AF71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1"/>
  <sheetViews>
    <sheetView topLeftCell="E26" workbookViewId="0">
      <selection activeCell="Q61" sqref="Q61:R61"/>
    </sheetView>
  </sheetViews>
  <sheetFormatPr defaultColWidth="9" defaultRowHeight="15"/>
  <cols>
    <col min="6" max="7" width="15.1428571428571"/>
    <col min="8" max="8" width="11.7142857142857" customWidth="1"/>
    <col min="9" max="10" width="15.1428571428571"/>
    <col min="11" max="11" width="12.4285714285714" customWidth="1"/>
    <col min="15" max="15" width="12.8571428571429"/>
    <col min="17" max="17" width="14"/>
    <col min="18" max="18" width="12.4285714285714" customWidth="1"/>
    <col min="19" max="19" width="10.5714285714286" customWidth="1"/>
    <col min="20" max="20" width="14"/>
    <col min="21" max="21" width="12.8571428571429"/>
    <col min="22" max="22" width="11.2857142857143" customWidth="1"/>
  </cols>
  <sheetData>
    <row r="1" customFormat="1" spans="4:11">
      <c r="D1" s="10" t="s">
        <v>54</v>
      </c>
      <c r="E1" s="10"/>
      <c r="F1" s="10"/>
      <c r="G1" s="10"/>
      <c r="H1" s="10"/>
      <c r="I1" s="10"/>
      <c r="J1" s="10"/>
      <c r="K1" s="10"/>
    </row>
    <row r="2" customFormat="1" spans="4:11">
      <c r="D2" s="10"/>
      <c r="E2" s="10"/>
      <c r="F2" s="10"/>
      <c r="G2" s="10"/>
      <c r="H2" s="10"/>
      <c r="I2" s="10"/>
      <c r="J2" s="10"/>
      <c r="K2" s="10"/>
    </row>
    <row r="3" customFormat="1" spans="1:11">
      <c r="A3" s="1" t="s">
        <v>6</v>
      </c>
      <c r="B3" s="1" t="s">
        <v>42</v>
      </c>
      <c r="D3" s="7" t="s">
        <v>55</v>
      </c>
      <c r="E3" s="7"/>
      <c r="F3" s="8" t="s">
        <v>112</v>
      </c>
      <c r="G3" s="8"/>
      <c r="H3" s="8"/>
      <c r="I3" s="8" t="s">
        <v>113</v>
      </c>
      <c r="J3" s="8"/>
      <c r="K3" s="8"/>
    </row>
    <row r="4" customFormat="1" spans="1:15">
      <c r="A4" s="2">
        <v>1</v>
      </c>
      <c r="B4" s="2">
        <v>5</v>
      </c>
      <c r="D4" s="7"/>
      <c r="E4" s="7"/>
      <c r="F4" s="8" t="s">
        <v>56</v>
      </c>
      <c r="G4" s="8" t="s">
        <v>57</v>
      </c>
      <c r="H4" s="8" t="s">
        <v>58</v>
      </c>
      <c r="I4" s="8" t="s">
        <v>56</v>
      </c>
      <c r="J4" s="8" t="s">
        <v>57</v>
      </c>
      <c r="K4" s="8" t="s">
        <v>58</v>
      </c>
      <c r="N4" s="12"/>
      <c r="O4" s="12"/>
    </row>
    <row r="5" customFormat="1" spans="1:15">
      <c r="A5" s="2">
        <v>2</v>
      </c>
      <c r="B5" s="2">
        <v>3</v>
      </c>
      <c r="D5" s="7" t="s">
        <v>112</v>
      </c>
      <c r="E5" s="2">
        <v>1</v>
      </c>
      <c r="F5">
        <v>1</v>
      </c>
      <c r="G5">
        <v>1</v>
      </c>
      <c r="H5">
        <v>1</v>
      </c>
      <c r="I5">
        <f t="shared" ref="I5:I12" si="0">IF(B4=1,1,IF(B4=2,1/2,IF(B4=3,1,IF(B4=4,3/2,IF(B4=5,2,IF(B4=6,5/2,IF(B4=7,3,IF(B4=8,7/2,4))))))))</f>
        <v>2</v>
      </c>
      <c r="J5">
        <f t="shared" ref="J5:J12" si="1">IF(B4=1,1,IF(B4=2,1,IF(B4=3,3/2,IF(B4=4,2,IF(B4=5,5/2,IF(B4=6,3,IF(B4=7,7/2,IF(B4=8,4,9/2))))))))</f>
        <v>2.5</v>
      </c>
      <c r="K5">
        <f t="shared" ref="K5:K12" si="2">IF(B4=1,1,IF(B4=2,3/2,IF(B4=3,2,IF(B4=4,5/2,IF(B4=5,3,IF(B4=6,7/2,IF(B4=7,4,IF(B4=8,9/2,9/2))))))))</f>
        <v>3</v>
      </c>
      <c r="N5" s="12"/>
      <c r="O5" s="12"/>
    </row>
    <row r="6" customFormat="1" spans="1:15">
      <c r="A6" s="2">
        <v>3</v>
      </c>
      <c r="B6" s="2">
        <v>3</v>
      </c>
      <c r="D6" s="7"/>
      <c r="E6" s="2">
        <v>2</v>
      </c>
      <c r="F6">
        <v>1</v>
      </c>
      <c r="G6">
        <v>1</v>
      </c>
      <c r="H6">
        <v>1</v>
      </c>
      <c r="I6">
        <f t="shared" si="0"/>
        <v>1</v>
      </c>
      <c r="J6">
        <f t="shared" si="1"/>
        <v>1.5</v>
      </c>
      <c r="K6">
        <f t="shared" si="2"/>
        <v>2</v>
      </c>
      <c r="N6" s="12"/>
      <c r="O6" s="12"/>
    </row>
    <row r="7" customFormat="1" spans="1:15">
      <c r="A7" s="2">
        <v>4</v>
      </c>
      <c r="B7" s="2">
        <v>3</v>
      </c>
      <c r="D7" s="7"/>
      <c r="E7" s="2">
        <v>3</v>
      </c>
      <c r="F7">
        <v>1</v>
      </c>
      <c r="G7">
        <v>1</v>
      </c>
      <c r="H7">
        <v>1</v>
      </c>
      <c r="I7">
        <f t="shared" si="0"/>
        <v>1</v>
      </c>
      <c r="J7">
        <f t="shared" si="1"/>
        <v>1.5</v>
      </c>
      <c r="K7">
        <f t="shared" si="2"/>
        <v>2</v>
      </c>
      <c r="N7" s="12"/>
      <c r="O7" s="12"/>
    </row>
    <row r="8" customFormat="1" spans="1:15">
      <c r="A8" s="2">
        <v>5</v>
      </c>
      <c r="B8" s="2">
        <v>3</v>
      </c>
      <c r="D8" s="7"/>
      <c r="E8" s="2">
        <v>4</v>
      </c>
      <c r="F8">
        <v>1</v>
      </c>
      <c r="G8">
        <v>1</v>
      </c>
      <c r="H8">
        <v>1</v>
      </c>
      <c r="I8">
        <f t="shared" si="0"/>
        <v>1</v>
      </c>
      <c r="J8">
        <f t="shared" si="1"/>
        <v>1.5</v>
      </c>
      <c r="K8">
        <f t="shared" si="2"/>
        <v>2</v>
      </c>
      <c r="N8" s="12"/>
      <c r="O8" s="12"/>
    </row>
    <row r="9" customFormat="1" spans="1:15">
      <c r="A9" s="2">
        <v>6</v>
      </c>
      <c r="B9" s="2">
        <v>1</v>
      </c>
      <c r="D9" s="7"/>
      <c r="E9" s="2">
        <v>5</v>
      </c>
      <c r="F9">
        <v>1</v>
      </c>
      <c r="G9">
        <v>1</v>
      </c>
      <c r="H9">
        <v>1</v>
      </c>
      <c r="I9">
        <f t="shared" si="0"/>
        <v>1</v>
      </c>
      <c r="J9">
        <f t="shared" si="1"/>
        <v>1.5</v>
      </c>
      <c r="K9">
        <f t="shared" si="2"/>
        <v>2</v>
      </c>
      <c r="N9" s="12"/>
      <c r="O9" s="12"/>
    </row>
    <row r="10" customFormat="1" spans="1:15">
      <c r="A10" s="2">
        <v>7</v>
      </c>
      <c r="B10" s="2">
        <v>5</v>
      </c>
      <c r="D10" s="7"/>
      <c r="E10" s="2">
        <v>6</v>
      </c>
      <c r="F10">
        <v>1</v>
      </c>
      <c r="G10">
        <v>1</v>
      </c>
      <c r="H10">
        <v>1</v>
      </c>
      <c r="I10">
        <f t="shared" si="0"/>
        <v>1</v>
      </c>
      <c r="J10">
        <f t="shared" si="1"/>
        <v>1</v>
      </c>
      <c r="K10">
        <f t="shared" si="2"/>
        <v>1</v>
      </c>
      <c r="N10" s="12"/>
      <c r="O10" s="12"/>
    </row>
    <row r="11" customFormat="1" spans="1:15">
      <c r="A11" s="2">
        <v>8</v>
      </c>
      <c r="B11" s="2">
        <v>3</v>
      </c>
      <c r="D11" s="7"/>
      <c r="E11" s="2">
        <v>7</v>
      </c>
      <c r="F11">
        <v>1</v>
      </c>
      <c r="G11">
        <v>1</v>
      </c>
      <c r="H11">
        <v>1</v>
      </c>
      <c r="I11">
        <f t="shared" si="0"/>
        <v>2</v>
      </c>
      <c r="J11">
        <f t="shared" si="1"/>
        <v>2.5</v>
      </c>
      <c r="K11">
        <f t="shared" si="2"/>
        <v>3</v>
      </c>
      <c r="N11" s="12"/>
      <c r="O11" s="12"/>
    </row>
    <row r="12" customFormat="1" spans="4:15">
      <c r="D12" s="7"/>
      <c r="E12" s="2">
        <v>8</v>
      </c>
      <c r="F12">
        <v>1</v>
      </c>
      <c r="G12">
        <v>1</v>
      </c>
      <c r="H12">
        <v>1</v>
      </c>
      <c r="I12">
        <f t="shared" si="0"/>
        <v>1</v>
      </c>
      <c r="J12">
        <f t="shared" si="1"/>
        <v>1.5</v>
      </c>
      <c r="K12">
        <f t="shared" si="2"/>
        <v>2</v>
      </c>
      <c r="N12" s="12"/>
      <c r="O12" s="12"/>
    </row>
    <row r="13" customFormat="1" spans="4:15">
      <c r="D13" s="7"/>
      <c r="E13" s="2" t="s">
        <v>59</v>
      </c>
      <c r="F13" s="9">
        <f t="shared" ref="F13:N13" si="3">AVERAGE(F5:F12)</f>
        <v>1</v>
      </c>
      <c r="G13" s="9">
        <f t="shared" si="3"/>
        <v>1</v>
      </c>
      <c r="H13" s="9">
        <f t="shared" si="3"/>
        <v>1</v>
      </c>
      <c r="I13" s="9">
        <f t="shared" si="3"/>
        <v>1.25</v>
      </c>
      <c r="J13" s="9">
        <f t="shared" si="3"/>
        <v>1.6875</v>
      </c>
      <c r="K13" s="9">
        <f t="shared" si="3"/>
        <v>2.125</v>
      </c>
      <c r="N13" s="12"/>
      <c r="O13" s="12"/>
    </row>
    <row r="14" customFormat="1" spans="4:15">
      <c r="D14" s="7" t="s">
        <v>113</v>
      </c>
      <c r="E14" s="2">
        <v>1</v>
      </c>
      <c r="F14" s="9">
        <f t="shared" ref="F14:F21" si="4">IF(B4=1,1,IF(B4=2,2/3,IF(B4=3,1/2,IF(B4=4,2/5,IF(B4=5,1/3,IF(B4=6,2/7,IF(B4=7,1/4,IF(B4=8,2/9,2/9))))))))</f>
        <v>0.333333333333333</v>
      </c>
      <c r="G14" s="9">
        <f t="shared" ref="G14:G21" si="5">IF(B4=1,1,IF(B4=2,1,IF(B4=3,2/3,IF(B4=4,1/2,IF(B4=5,2/5,IF(B4=6,1/3,IF(B4=7,2/7,IF(B4=8,1/4,2/9))))))))</f>
        <v>0.4</v>
      </c>
      <c r="H14" s="9">
        <f t="shared" ref="H14:H21" si="6">IF(B4=1,1,IF(B4=2,2,IF(B4=3,1,IF(B4=4,2/3,IF(B4=5,1/2,IF(B4=6,2/5,IF(B4=7,1/3,IF(B4=8,2/7,1/4))))))))</f>
        <v>0.5</v>
      </c>
      <c r="I14">
        <v>1</v>
      </c>
      <c r="J14">
        <v>1</v>
      </c>
      <c r="K14">
        <v>1</v>
      </c>
      <c r="N14" s="12"/>
      <c r="O14" s="12"/>
    </row>
    <row r="15" customFormat="1" spans="4:15">
      <c r="D15" s="7"/>
      <c r="E15" s="2">
        <v>2</v>
      </c>
      <c r="F15" s="9">
        <f t="shared" si="4"/>
        <v>0.5</v>
      </c>
      <c r="G15" s="9">
        <f t="shared" si="5"/>
        <v>0.666666666666667</v>
      </c>
      <c r="H15" s="9">
        <f t="shared" si="6"/>
        <v>1</v>
      </c>
      <c r="I15">
        <v>1</v>
      </c>
      <c r="J15">
        <v>1</v>
      </c>
      <c r="K15">
        <v>1</v>
      </c>
      <c r="N15" s="12"/>
      <c r="O15" s="12"/>
    </row>
    <row r="16" customFormat="1" spans="4:15">
      <c r="D16" s="7"/>
      <c r="E16" s="2">
        <v>3</v>
      </c>
      <c r="F16" s="9">
        <f t="shared" si="4"/>
        <v>0.5</v>
      </c>
      <c r="G16" s="9">
        <f t="shared" si="5"/>
        <v>0.666666666666667</v>
      </c>
      <c r="H16" s="9">
        <f t="shared" si="6"/>
        <v>1</v>
      </c>
      <c r="I16">
        <v>1</v>
      </c>
      <c r="J16">
        <v>1</v>
      </c>
      <c r="K16">
        <v>1</v>
      </c>
      <c r="N16" s="12"/>
      <c r="O16" s="12"/>
    </row>
    <row r="17" customFormat="1" spans="4:15">
      <c r="D17" s="7"/>
      <c r="E17" s="2">
        <v>4</v>
      </c>
      <c r="F17" s="9">
        <f t="shared" si="4"/>
        <v>0.5</v>
      </c>
      <c r="G17" s="9">
        <f t="shared" si="5"/>
        <v>0.666666666666667</v>
      </c>
      <c r="H17" s="9">
        <f t="shared" si="6"/>
        <v>1</v>
      </c>
      <c r="I17">
        <v>1</v>
      </c>
      <c r="J17">
        <v>1</v>
      </c>
      <c r="K17">
        <v>1</v>
      </c>
      <c r="N17" s="12"/>
      <c r="O17" s="12"/>
    </row>
    <row r="18" customFormat="1" spans="4:15">
      <c r="D18" s="7"/>
      <c r="E18" s="2">
        <v>5</v>
      </c>
      <c r="F18" s="9">
        <f t="shared" si="4"/>
        <v>0.5</v>
      </c>
      <c r="G18" s="9">
        <f t="shared" si="5"/>
        <v>0.666666666666667</v>
      </c>
      <c r="H18" s="9">
        <f t="shared" si="6"/>
        <v>1</v>
      </c>
      <c r="I18">
        <v>1</v>
      </c>
      <c r="J18">
        <v>1</v>
      </c>
      <c r="K18">
        <v>1</v>
      </c>
      <c r="N18" s="12"/>
      <c r="O18" s="12"/>
    </row>
    <row r="19" customFormat="1" spans="4:15">
      <c r="D19" s="7"/>
      <c r="E19" s="2">
        <v>6</v>
      </c>
      <c r="F19" s="9">
        <f t="shared" si="4"/>
        <v>1</v>
      </c>
      <c r="G19" s="9">
        <f t="shared" si="5"/>
        <v>1</v>
      </c>
      <c r="H19" s="9">
        <f t="shared" si="6"/>
        <v>1</v>
      </c>
      <c r="I19">
        <v>1</v>
      </c>
      <c r="J19">
        <v>1</v>
      </c>
      <c r="K19">
        <v>1</v>
      </c>
      <c r="N19" s="12"/>
      <c r="O19" s="12"/>
    </row>
    <row r="20" customFormat="1" spans="4:15">
      <c r="D20" s="7"/>
      <c r="E20" s="2">
        <v>7</v>
      </c>
      <c r="F20" s="9">
        <f t="shared" si="4"/>
        <v>0.333333333333333</v>
      </c>
      <c r="G20" s="9">
        <f t="shared" si="5"/>
        <v>0.4</v>
      </c>
      <c r="H20" s="9">
        <f t="shared" si="6"/>
        <v>0.5</v>
      </c>
      <c r="I20">
        <v>1</v>
      </c>
      <c r="J20">
        <v>1</v>
      </c>
      <c r="K20">
        <v>1</v>
      </c>
      <c r="N20" s="12"/>
      <c r="O20" s="12"/>
    </row>
    <row r="21" customFormat="1" spans="4:15">
      <c r="D21" s="7"/>
      <c r="E21" s="2">
        <v>8</v>
      </c>
      <c r="F21" s="9">
        <f t="shared" si="4"/>
        <v>0.5</v>
      </c>
      <c r="G21" s="9">
        <f t="shared" si="5"/>
        <v>0.666666666666667</v>
      </c>
      <c r="H21" s="9">
        <f t="shared" si="6"/>
        <v>1</v>
      </c>
      <c r="I21">
        <v>1</v>
      </c>
      <c r="J21">
        <v>1</v>
      </c>
      <c r="K21">
        <v>1</v>
      </c>
      <c r="N21" s="12"/>
      <c r="O21" s="12"/>
    </row>
    <row r="22" customFormat="1" spans="4:11">
      <c r="D22" s="7"/>
      <c r="E22" s="2" t="s">
        <v>59</v>
      </c>
      <c r="F22" s="9">
        <f t="shared" ref="F22:N22" si="7">AVERAGE(F14:F21)</f>
        <v>0.520833333333333</v>
      </c>
      <c r="G22" s="9">
        <f t="shared" si="7"/>
        <v>0.641666666666667</v>
      </c>
      <c r="H22" s="9">
        <f t="shared" si="7"/>
        <v>0.875</v>
      </c>
      <c r="I22" s="9">
        <f t="shared" si="7"/>
        <v>1</v>
      </c>
      <c r="J22" s="9">
        <f t="shared" si="7"/>
        <v>1</v>
      </c>
      <c r="K22" s="9">
        <f t="shared" si="7"/>
        <v>1</v>
      </c>
    </row>
    <row r="23" spans="16:24">
      <c r="P23" s="10" t="s">
        <v>60</v>
      </c>
      <c r="Q23" s="10"/>
      <c r="R23" s="10"/>
      <c r="S23" s="10"/>
      <c r="T23" s="10"/>
      <c r="U23" s="10"/>
      <c r="V23" s="10"/>
      <c r="W23" s="10"/>
      <c r="X23" s="10"/>
    </row>
    <row r="24" spans="4:24">
      <c r="D24" s="10" t="s">
        <v>61</v>
      </c>
      <c r="E24" s="10"/>
      <c r="F24" s="10"/>
      <c r="G24" s="10"/>
      <c r="H24" s="10"/>
      <c r="I24" s="10"/>
      <c r="J24" s="10"/>
      <c r="K24" s="10"/>
      <c r="P24" s="10"/>
      <c r="Q24" s="10"/>
      <c r="R24" s="10"/>
      <c r="S24" s="10"/>
      <c r="T24" s="10"/>
      <c r="U24" s="10"/>
      <c r="V24" s="10"/>
      <c r="W24" s="10"/>
      <c r="X24" s="10"/>
    </row>
    <row r="25" customFormat="1" spans="4:11">
      <c r="D25" s="10"/>
      <c r="E25" s="10"/>
      <c r="F25" s="10"/>
      <c r="G25" s="10"/>
      <c r="H25" s="10"/>
      <c r="I25" s="10"/>
      <c r="J25" s="10"/>
      <c r="K25" s="10"/>
    </row>
    <row r="26" spans="15:25">
      <c r="O26" s="7" t="s">
        <v>55</v>
      </c>
      <c r="P26" s="7"/>
      <c r="Q26" s="8"/>
      <c r="R26" s="8"/>
      <c r="S26" s="8"/>
      <c r="T26" s="8"/>
      <c r="U26" s="8"/>
      <c r="V26" s="8"/>
      <c r="W26" s="8"/>
      <c r="X26" s="8"/>
      <c r="Y26" s="8"/>
    </row>
    <row r="27" spans="4:25">
      <c r="D27" s="8" t="s">
        <v>55</v>
      </c>
      <c r="E27" s="8"/>
      <c r="F27" s="8" t="s">
        <v>109</v>
      </c>
      <c r="G27" s="8"/>
      <c r="H27" s="8"/>
      <c r="I27" s="8" t="s">
        <v>110</v>
      </c>
      <c r="J27" s="8"/>
      <c r="K27" s="8"/>
      <c r="O27" s="7"/>
      <c r="P27" s="7"/>
      <c r="Q27" s="8"/>
      <c r="R27" s="8"/>
      <c r="S27" s="8"/>
      <c r="T27" s="8"/>
      <c r="U27" s="8"/>
      <c r="V27" s="8"/>
      <c r="W27" s="8"/>
      <c r="X27" s="8"/>
      <c r="Y27" s="8"/>
    </row>
    <row r="28" spans="4:25">
      <c r="D28" s="8"/>
      <c r="E28" s="8"/>
      <c r="F28" s="8" t="s">
        <v>56</v>
      </c>
      <c r="G28" s="8" t="s">
        <v>57</v>
      </c>
      <c r="H28" s="8" t="s">
        <v>58</v>
      </c>
      <c r="I28" s="8" t="s">
        <v>56</v>
      </c>
      <c r="J28" s="8" t="s">
        <v>57</v>
      </c>
      <c r="K28" s="8" t="s">
        <v>58</v>
      </c>
      <c r="O28" s="7"/>
      <c r="P28" s="7"/>
      <c r="Q28" s="8" t="s">
        <v>56</v>
      </c>
      <c r="R28" s="8" t="s">
        <v>57</v>
      </c>
      <c r="S28" s="8" t="s">
        <v>58</v>
      </c>
      <c r="T28" s="8" t="s">
        <v>56</v>
      </c>
      <c r="U28" s="8" t="s">
        <v>57</v>
      </c>
      <c r="V28" s="8" t="s">
        <v>58</v>
      </c>
      <c r="W28" s="8" t="s">
        <v>56</v>
      </c>
      <c r="X28" s="8" t="s">
        <v>57</v>
      </c>
      <c r="Y28" s="8" t="s">
        <v>58</v>
      </c>
    </row>
    <row r="29" spans="4:25">
      <c r="D29" s="8" t="s">
        <v>112</v>
      </c>
      <c r="E29" s="8"/>
      <c r="F29" s="9">
        <v>1</v>
      </c>
      <c r="G29" s="9">
        <v>1</v>
      </c>
      <c r="H29" s="9">
        <v>1</v>
      </c>
      <c r="I29" s="9">
        <v>1.25</v>
      </c>
      <c r="J29" s="9">
        <v>1.6875</v>
      </c>
      <c r="K29" s="9">
        <v>2.125</v>
      </c>
      <c r="O29" s="8" t="s">
        <v>112</v>
      </c>
      <c r="P29" s="8"/>
      <c r="Q29" s="9">
        <f>F29+I29</f>
        <v>2.25</v>
      </c>
      <c r="R29" s="9">
        <f>G29+J29</f>
        <v>2.6875</v>
      </c>
      <c r="S29" s="9">
        <f>H29+K29</f>
        <v>3.125</v>
      </c>
      <c r="T29" s="9">
        <f>SUM(Q29:Q30)</f>
        <v>3.77083333333333</v>
      </c>
      <c r="U29" s="9">
        <f>SUM(R29:R30)</f>
        <v>4.32916666666667</v>
      </c>
      <c r="V29" s="9">
        <f>SUM(S29:S30)</f>
        <v>5</v>
      </c>
      <c r="W29" s="9">
        <f>1/V29</f>
        <v>0.2</v>
      </c>
      <c r="X29" s="9">
        <f>1/U29</f>
        <v>0.230991337824832</v>
      </c>
      <c r="Y29" s="9">
        <f>1/T29</f>
        <v>0.265193370165746</v>
      </c>
    </row>
    <row r="30" customFormat="1" spans="4:19">
      <c r="D30" s="8" t="s">
        <v>113</v>
      </c>
      <c r="E30" s="8"/>
      <c r="F30" s="9">
        <v>0.520833333333333</v>
      </c>
      <c r="G30" s="9">
        <v>0.641666666666667</v>
      </c>
      <c r="H30" s="9">
        <v>0.875</v>
      </c>
      <c r="I30" s="9">
        <v>1</v>
      </c>
      <c r="J30" s="9">
        <v>1</v>
      </c>
      <c r="K30" s="9">
        <v>1</v>
      </c>
      <c r="O30" s="8" t="s">
        <v>113</v>
      </c>
      <c r="P30" s="8"/>
      <c r="Q30" s="9">
        <f>F30+I30</f>
        <v>1.52083333333333</v>
      </c>
      <c r="R30" s="9">
        <f>G30+J30</f>
        <v>1.64166666666667</v>
      </c>
      <c r="S30" s="9">
        <f>H30+K30</f>
        <v>1.875</v>
      </c>
    </row>
    <row r="33" spans="4:24">
      <c r="D33" s="10"/>
      <c r="E33" s="10"/>
      <c r="F33" s="10"/>
      <c r="G33" s="10"/>
      <c r="H33" s="10"/>
      <c r="I33" s="10"/>
      <c r="J33" s="10"/>
      <c r="K33" s="10"/>
      <c r="P33" s="10" t="s">
        <v>63</v>
      </c>
      <c r="Q33" s="10"/>
      <c r="R33" s="10"/>
      <c r="S33" s="10"/>
      <c r="T33" s="10"/>
      <c r="U33" s="10"/>
      <c r="V33" s="10"/>
      <c r="W33" s="10"/>
      <c r="X33" s="10"/>
    </row>
    <row r="34" spans="4:24">
      <c r="D34" s="10"/>
      <c r="E34" s="10"/>
      <c r="F34" s="10"/>
      <c r="G34" s="10"/>
      <c r="H34" s="10"/>
      <c r="I34" s="10"/>
      <c r="J34" s="10"/>
      <c r="K34" s="10"/>
      <c r="P34" s="10"/>
      <c r="Q34" s="10"/>
      <c r="R34" s="10"/>
      <c r="S34" s="10"/>
      <c r="T34" s="10"/>
      <c r="U34" s="10"/>
      <c r="V34" s="10"/>
      <c r="W34" s="10"/>
      <c r="X34" s="10"/>
    </row>
    <row r="36" customFormat="1" spans="4:19">
      <c r="D36" s="8"/>
      <c r="E36" s="8"/>
      <c r="F36" s="8"/>
      <c r="G36" s="8"/>
      <c r="H36" s="8"/>
      <c r="I36" s="8"/>
      <c r="J36" s="8"/>
      <c r="K36" s="8"/>
      <c r="O36" s="7" t="s">
        <v>55</v>
      </c>
      <c r="P36" s="7"/>
      <c r="Q36" s="8"/>
      <c r="R36" s="8"/>
      <c r="S36" s="8"/>
    </row>
    <row r="37" customFormat="1" spans="4:19">
      <c r="D37" s="12"/>
      <c r="E37" s="12"/>
      <c r="F37" s="8"/>
      <c r="G37" s="8"/>
      <c r="H37" s="8"/>
      <c r="I37" s="13"/>
      <c r="J37" s="13"/>
      <c r="K37" s="13"/>
      <c r="O37" s="7"/>
      <c r="P37" s="7"/>
      <c r="Q37" s="8"/>
      <c r="R37" s="8"/>
      <c r="S37" s="8"/>
    </row>
    <row r="38" customFormat="1" spans="4:19">
      <c r="D38" s="12"/>
      <c r="E38" s="12"/>
      <c r="F38" s="8"/>
      <c r="G38" s="8"/>
      <c r="H38" s="8"/>
      <c r="I38" s="13"/>
      <c r="J38" s="13"/>
      <c r="K38" s="13"/>
      <c r="O38" s="7"/>
      <c r="P38" s="7"/>
      <c r="Q38" s="8" t="s">
        <v>56</v>
      </c>
      <c r="R38" s="8" t="s">
        <v>57</v>
      </c>
      <c r="S38" s="8" t="s">
        <v>58</v>
      </c>
    </row>
    <row r="39" customFormat="1" spans="4:19">
      <c r="D39" s="12"/>
      <c r="E39" s="12"/>
      <c r="F39" s="8"/>
      <c r="G39" s="8"/>
      <c r="H39" s="8"/>
      <c r="I39" s="13"/>
      <c r="J39" s="13"/>
      <c r="K39" s="13"/>
      <c r="O39" s="8" t="s">
        <v>112</v>
      </c>
      <c r="P39" s="8"/>
      <c r="Q39" s="14">
        <f>Q29*$W$29</f>
        <v>0.45</v>
      </c>
      <c r="R39" s="14">
        <f>R29*$X$29</f>
        <v>0.620789220404235</v>
      </c>
      <c r="S39" s="14">
        <f>S29*$Y$29</f>
        <v>0.828729281767956</v>
      </c>
    </row>
    <row r="40" customFormat="1" spans="4:19">
      <c r="D40" s="12"/>
      <c r="E40" s="12"/>
      <c r="F40" s="8"/>
      <c r="G40" s="8"/>
      <c r="H40" s="8"/>
      <c r="I40" s="13"/>
      <c r="J40" s="13"/>
      <c r="K40" s="13"/>
      <c r="O40" s="8" t="s">
        <v>113</v>
      </c>
      <c r="P40" s="8"/>
      <c r="Q40" s="14">
        <f>Q30*$W$29</f>
        <v>0.304166666666667</v>
      </c>
      <c r="R40" s="14">
        <f>R30*$X$29</f>
        <v>0.379210779595765</v>
      </c>
      <c r="S40" s="14">
        <f>S30*$Y$29</f>
        <v>0.497237569060774</v>
      </c>
    </row>
    <row r="41" customFormat="1" spans="4:11">
      <c r="D41" s="12"/>
      <c r="E41" s="12"/>
      <c r="F41" s="8"/>
      <c r="G41" s="8"/>
      <c r="H41" s="8"/>
      <c r="I41" s="13"/>
      <c r="J41" s="13"/>
      <c r="K41" s="13"/>
    </row>
    <row r="42" customFormat="1" spans="4:11">
      <c r="D42" s="12"/>
      <c r="E42" s="12"/>
      <c r="F42" s="8"/>
      <c r="G42" s="8"/>
      <c r="H42" s="8"/>
      <c r="I42" s="13"/>
      <c r="J42" s="13"/>
      <c r="K42" s="13"/>
    </row>
    <row r="43" spans="4:24">
      <c r="D43" s="12"/>
      <c r="E43" s="12"/>
      <c r="F43" s="8"/>
      <c r="G43" s="8"/>
      <c r="H43" s="8"/>
      <c r="I43" s="13"/>
      <c r="J43" s="13"/>
      <c r="K43" s="13"/>
      <c r="P43" s="10" t="s">
        <v>77</v>
      </c>
      <c r="Q43" s="10"/>
      <c r="R43" s="10"/>
      <c r="S43" s="10"/>
      <c r="T43" s="10"/>
      <c r="U43" s="10"/>
      <c r="V43" s="10"/>
      <c r="W43" s="10"/>
      <c r="X43" s="10"/>
    </row>
    <row r="44" spans="4:24">
      <c r="D44" s="12"/>
      <c r="E44" s="12"/>
      <c r="F44" s="8"/>
      <c r="G44" s="8"/>
      <c r="H44" s="8"/>
      <c r="I44" s="13"/>
      <c r="J44" s="13"/>
      <c r="K44" s="13"/>
      <c r="P44" s="10"/>
      <c r="Q44" s="10"/>
      <c r="R44" s="10"/>
      <c r="S44" s="10"/>
      <c r="T44" s="10"/>
      <c r="U44" s="10"/>
      <c r="V44" s="10"/>
      <c r="W44" s="10"/>
      <c r="X44" s="10"/>
    </row>
    <row r="45" customFormat="1" spans="4:11">
      <c r="D45" s="12"/>
      <c r="E45" s="12"/>
      <c r="F45" s="8"/>
      <c r="G45" s="8"/>
      <c r="H45" s="8"/>
      <c r="I45" s="13"/>
      <c r="J45" s="13"/>
      <c r="K45" s="13"/>
    </row>
    <row r="46" spans="4:22">
      <c r="D46" s="12"/>
      <c r="E46" s="12"/>
      <c r="F46" s="8"/>
      <c r="G46" s="8"/>
      <c r="H46" s="8"/>
      <c r="I46" s="13"/>
      <c r="J46" s="13"/>
      <c r="K46" s="13"/>
      <c r="Q46" s="15" t="s">
        <v>78</v>
      </c>
      <c r="R46" s="15" t="s">
        <v>79</v>
      </c>
      <c r="S46" s="15"/>
      <c r="T46" s="15"/>
      <c r="U46" s="18"/>
      <c r="V46" s="18"/>
    </row>
    <row r="47" customFormat="1" spans="4:20">
      <c r="D47" s="12"/>
      <c r="E47" s="12"/>
      <c r="F47" s="8"/>
      <c r="G47" s="8"/>
      <c r="H47" s="8"/>
      <c r="I47" s="13"/>
      <c r="J47" s="13"/>
      <c r="K47" s="13"/>
      <c r="P47" t="s">
        <v>82</v>
      </c>
      <c r="R47" s="16">
        <v>0.1635</v>
      </c>
      <c r="S47" s="16"/>
      <c r="T47" s="16"/>
    </row>
    <row r="48" customFormat="1" spans="4:20">
      <c r="D48" s="12"/>
      <c r="E48" s="12"/>
      <c r="F48" s="8"/>
      <c r="G48" s="8"/>
      <c r="H48" s="8"/>
      <c r="I48" s="13"/>
      <c r="J48" s="13"/>
      <c r="K48" s="13"/>
      <c r="P48" t="s">
        <v>83</v>
      </c>
      <c r="Q48">
        <v>1</v>
      </c>
      <c r="R48" s="16"/>
      <c r="S48" s="16"/>
      <c r="T48" s="16"/>
    </row>
    <row r="49" customFormat="1" spans="4:18">
      <c r="D49" s="12"/>
      <c r="E49" s="12"/>
      <c r="F49" s="8"/>
      <c r="G49" s="8"/>
      <c r="H49" s="8"/>
      <c r="I49" s="13"/>
      <c r="J49" s="13"/>
      <c r="K49" s="13"/>
      <c r="P49" t="s">
        <v>86</v>
      </c>
      <c r="Q49">
        <f>MIN(Q47:Q48)</f>
        <v>1</v>
      </c>
      <c r="R49" s="16">
        <f>MIN(R47:R48)</f>
        <v>0.1635</v>
      </c>
    </row>
    <row r="50" customFormat="1" spans="4:11">
      <c r="D50" s="12"/>
      <c r="E50" s="12"/>
      <c r="F50" s="8"/>
      <c r="G50" s="8"/>
      <c r="H50" s="8"/>
      <c r="I50" s="13"/>
      <c r="J50" s="13"/>
      <c r="K50" s="13"/>
    </row>
    <row r="52" spans="16:24">
      <c r="P52" s="10" t="s">
        <v>87</v>
      </c>
      <c r="Q52" s="10"/>
      <c r="R52" s="10"/>
      <c r="S52" s="10"/>
      <c r="T52" s="10"/>
      <c r="U52" s="10"/>
      <c r="V52" s="10"/>
      <c r="W52" s="10"/>
      <c r="X52" s="10"/>
    </row>
    <row r="53" spans="16:24">
      <c r="P53" s="10"/>
      <c r="Q53" s="10"/>
      <c r="R53" s="10"/>
      <c r="S53" s="10"/>
      <c r="T53" s="10"/>
      <c r="U53" s="10"/>
      <c r="V53" s="10"/>
      <c r="W53" s="10"/>
      <c r="X53" s="10"/>
    </row>
    <row r="54" customFormat="1" spans="17:20">
      <c r="Q54" s="8" t="s">
        <v>88</v>
      </c>
      <c r="R54" s="8" t="s">
        <v>89</v>
      </c>
      <c r="S54" s="8"/>
      <c r="T54" s="8"/>
    </row>
    <row r="55" customFormat="1" spans="16:18">
      <c r="P55" t="s">
        <v>92</v>
      </c>
      <c r="Q55">
        <v>1</v>
      </c>
      <c r="R55" s="9">
        <v>0.1635</v>
      </c>
    </row>
    <row r="56" customFormat="1" spans="18:18">
      <c r="R56" s="14"/>
    </row>
    <row r="58" spans="16:24">
      <c r="P58" s="10" t="s">
        <v>93</v>
      </c>
      <c r="Q58" s="10"/>
      <c r="R58" s="10"/>
      <c r="S58" s="10"/>
      <c r="T58" s="10"/>
      <c r="U58" s="10"/>
      <c r="V58" s="10"/>
      <c r="W58" s="10"/>
      <c r="X58" s="10"/>
    </row>
    <row r="59" spans="16:24">
      <c r="P59" s="10"/>
      <c r="Q59" s="10"/>
      <c r="R59" s="10"/>
      <c r="S59" s="10"/>
      <c r="T59" s="10"/>
      <c r="U59" s="10"/>
      <c r="V59" s="10"/>
      <c r="W59" s="10"/>
      <c r="X59" s="10"/>
    </row>
    <row r="60" customFormat="1" spans="17:20">
      <c r="Q60" s="8" t="s">
        <v>88</v>
      </c>
      <c r="R60" s="8" t="s">
        <v>89</v>
      </c>
      <c r="S60" s="8"/>
      <c r="T60" s="8"/>
    </row>
    <row r="61" customFormat="1" spans="16:20">
      <c r="P61" t="s">
        <v>92</v>
      </c>
      <c r="Q61" s="16">
        <f t="shared" ref="Q61:S61" si="8">Q55/(SUM($Q$55:$T$55))</f>
        <v>0.859475719810915</v>
      </c>
      <c r="R61" s="16">
        <f t="shared" si="8"/>
        <v>0.140524280189085</v>
      </c>
      <c r="S61" s="16"/>
      <c r="T61" s="16"/>
    </row>
  </sheetData>
  <mergeCells count="41">
    <mergeCell ref="F3:H3"/>
    <mergeCell ref="I3:K3"/>
    <mergeCell ref="F27:H27"/>
    <mergeCell ref="I27:K27"/>
    <mergeCell ref="D29:E29"/>
    <mergeCell ref="O29:P29"/>
    <mergeCell ref="D30:E30"/>
    <mergeCell ref="O30:P30"/>
    <mergeCell ref="D36:E36"/>
    <mergeCell ref="O39:P39"/>
    <mergeCell ref="D40:E40"/>
    <mergeCell ref="O40:P40"/>
    <mergeCell ref="D5:D12"/>
    <mergeCell ref="D14:D21"/>
    <mergeCell ref="N4:O6"/>
    <mergeCell ref="N7:O9"/>
    <mergeCell ref="N10:O12"/>
    <mergeCell ref="N13:O15"/>
    <mergeCell ref="N16:O18"/>
    <mergeCell ref="N19:O21"/>
    <mergeCell ref="O26:P28"/>
    <mergeCell ref="D3:E4"/>
    <mergeCell ref="Q26:S27"/>
    <mergeCell ref="T26:V27"/>
    <mergeCell ref="W26:Y27"/>
    <mergeCell ref="D27:E28"/>
    <mergeCell ref="D1:K2"/>
    <mergeCell ref="P23:X24"/>
    <mergeCell ref="D24:K25"/>
    <mergeCell ref="O36:P38"/>
    <mergeCell ref="Q36:S37"/>
    <mergeCell ref="D37:E39"/>
    <mergeCell ref="D33:K34"/>
    <mergeCell ref="P33:X34"/>
    <mergeCell ref="D44:E46"/>
    <mergeCell ref="D41:E43"/>
    <mergeCell ref="P43:X44"/>
    <mergeCell ref="D47:E48"/>
    <mergeCell ref="D49:E50"/>
    <mergeCell ref="P52:X53"/>
    <mergeCell ref="P58:X59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98"/>
  <sheetViews>
    <sheetView tabSelected="1" topLeftCell="Y1" workbookViewId="0">
      <selection activeCell="AD72" sqref="AD72"/>
    </sheetView>
  </sheetViews>
  <sheetFormatPr defaultColWidth="9" defaultRowHeight="15"/>
  <cols>
    <col min="15" max="16" width="15.1428571428571"/>
    <col min="17" max="17" width="11.7142857142857" customWidth="1"/>
    <col min="18" max="19" width="15.1428571428571"/>
    <col min="20" max="20" width="12.4285714285714" customWidth="1"/>
    <col min="21" max="22" width="15.1428571428571"/>
    <col min="23" max="23" width="11.4285714285714" customWidth="1"/>
    <col min="24" max="24" width="19.4285714285714" customWidth="1"/>
    <col min="25" max="25" width="15.1428571428571"/>
    <col min="26" max="26" width="13.1428571428571" customWidth="1"/>
    <col min="27" max="28" width="12.8571428571429"/>
    <col min="32" max="32" width="12.8571428571429"/>
    <col min="34" max="34" width="14"/>
    <col min="35" max="35" width="12.4285714285714" customWidth="1"/>
    <col min="36" max="36" width="10.5714285714286" customWidth="1"/>
    <col min="37" max="37" width="14"/>
    <col min="38" max="38" width="12.8571428571429"/>
    <col min="39" max="39" width="11.2857142857143" customWidth="1"/>
  </cols>
  <sheetData>
    <row r="1" customFormat="1" spans="13:29">
      <c r="M1" s="6" t="s">
        <v>54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customFormat="1" spans="13:29"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customFormat="1" spans="1:29">
      <c r="A3" s="1" t="s">
        <v>6</v>
      </c>
      <c r="B3" s="1" t="s">
        <v>44</v>
      </c>
      <c r="C3" s="1" t="s">
        <v>45</v>
      </c>
      <c r="D3" s="1" t="s">
        <v>46</v>
      </c>
      <c r="E3" s="1" t="s">
        <v>114</v>
      </c>
      <c r="F3" s="1" t="s">
        <v>48</v>
      </c>
      <c r="G3" s="1" t="s">
        <v>49</v>
      </c>
      <c r="H3" s="1" t="s">
        <v>115</v>
      </c>
      <c r="I3" s="1" t="s">
        <v>51</v>
      </c>
      <c r="J3" s="1" t="s">
        <v>116</v>
      </c>
      <c r="K3" s="1" t="s">
        <v>117</v>
      </c>
      <c r="M3" s="7" t="s">
        <v>55</v>
      </c>
      <c r="N3" s="7"/>
      <c r="O3" s="8" t="s">
        <v>118</v>
      </c>
      <c r="P3" s="8"/>
      <c r="Q3" s="8"/>
      <c r="R3" s="8" t="s">
        <v>119</v>
      </c>
      <c r="S3" s="8"/>
      <c r="T3" s="8"/>
      <c r="U3" s="8" t="s">
        <v>120</v>
      </c>
      <c r="V3" s="8"/>
      <c r="W3" s="8"/>
      <c r="X3" s="8" t="s">
        <v>121</v>
      </c>
      <c r="Y3" s="8"/>
      <c r="Z3" s="8"/>
      <c r="AA3" s="8" t="s">
        <v>122</v>
      </c>
      <c r="AB3" s="8"/>
      <c r="AC3" s="8"/>
    </row>
    <row r="4" customFormat="1" spans="1:32">
      <c r="A4" s="2">
        <v>1</v>
      </c>
      <c r="B4" s="3">
        <v>3</v>
      </c>
      <c r="C4" s="3">
        <v>1</v>
      </c>
      <c r="D4" s="3">
        <v>5</v>
      </c>
      <c r="E4" s="3">
        <v>1</v>
      </c>
      <c r="F4" s="3">
        <v>1</v>
      </c>
      <c r="G4" s="3">
        <v>1</v>
      </c>
      <c r="H4" s="3">
        <v>5</v>
      </c>
      <c r="I4" s="3">
        <v>2</v>
      </c>
      <c r="J4" s="3">
        <v>5</v>
      </c>
      <c r="K4" s="3">
        <v>5</v>
      </c>
      <c r="M4" s="7"/>
      <c r="N4" s="7"/>
      <c r="O4" s="8" t="s">
        <v>56</v>
      </c>
      <c r="P4" s="8" t="s">
        <v>57</v>
      </c>
      <c r="Q4" s="8" t="s">
        <v>58</v>
      </c>
      <c r="R4" s="8" t="s">
        <v>56</v>
      </c>
      <c r="S4" s="8" t="s">
        <v>57</v>
      </c>
      <c r="T4" s="8" t="s">
        <v>58</v>
      </c>
      <c r="U4" s="8" t="s">
        <v>56</v>
      </c>
      <c r="V4" s="8" t="s">
        <v>57</v>
      </c>
      <c r="W4" s="8" t="s">
        <v>58</v>
      </c>
      <c r="X4" s="8" t="s">
        <v>56</v>
      </c>
      <c r="Y4" s="8" t="s">
        <v>57</v>
      </c>
      <c r="Z4" s="8" t="s">
        <v>58</v>
      </c>
      <c r="AA4" s="8" t="s">
        <v>56</v>
      </c>
      <c r="AB4" s="8" t="s">
        <v>57</v>
      </c>
      <c r="AC4" s="8" t="s">
        <v>58</v>
      </c>
      <c r="AE4" s="12"/>
      <c r="AF4" s="12"/>
    </row>
    <row r="5" customFormat="1" spans="1:32">
      <c r="A5" s="2">
        <v>2</v>
      </c>
      <c r="B5" s="3">
        <v>3</v>
      </c>
      <c r="C5" s="3">
        <v>1</v>
      </c>
      <c r="D5" s="3">
        <v>5</v>
      </c>
      <c r="E5" s="3">
        <v>5</v>
      </c>
      <c r="F5" s="3">
        <v>3</v>
      </c>
      <c r="G5" s="3">
        <v>1</v>
      </c>
      <c r="H5" s="3">
        <v>5</v>
      </c>
      <c r="I5" s="3">
        <v>1</v>
      </c>
      <c r="J5" s="3">
        <v>5</v>
      </c>
      <c r="K5" s="3">
        <v>5</v>
      </c>
      <c r="M5" s="7" t="s">
        <v>118</v>
      </c>
      <c r="N5" s="2">
        <v>1</v>
      </c>
      <c r="O5">
        <v>1</v>
      </c>
      <c r="P5">
        <v>1</v>
      </c>
      <c r="Q5">
        <v>1</v>
      </c>
      <c r="R5">
        <f t="shared" ref="R5:R12" si="0">IF(B4=1,1,IF(B4=2,1/2,IF(B4=3,1,IF(B4=4,3/2,IF(B4=5,2,IF(B4=6,5/2,IF(B4=7,3,IF(B4=8,7/2,4))))))))</f>
        <v>1</v>
      </c>
      <c r="S5">
        <f t="shared" ref="S5:S12" si="1">IF(B4=1,1,IF(B4=2,1,IF(B4=3,3/2,IF(B4=4,2,IF(B4=5,5/2,IF(B4=6,3,IF(B4=7,7/2,IF(B4=8,4,9/2))))))))</f>
        <v>1.5</v>
      </c>
      <c r="T5">
        <f t="shared" ref="T5:T12" si="2">IF(B4=1,1,IF(B4=2,3/2,IF(B4=3,2,IF(B4=4,5/2,IF(B4=5,3,IF(B4=6,7/2,IF(B4=7,4,IF(B4=8,9/2,9/2))))))))</f>
        <v>2</v>
      </c>
      <c r="U5">
        <f>IF(B4=1,1,IF(B4=2,1/2,IF(B4=3,1,IF(B4=4,3/2,IF(B4=5,2,IF(B4=6,5/2,IF(B4=7,3,IF(B4=8,7/2,4))))))))</f>
        <v>1</v>
      </c>
      <c r="V5">
        <f>IF(B4=1,1,IF(B4=2,1,IF(B4=3,3/2,IF(B4=4,2,IF(B4=5,5/2,IF(B4=6,3,IF(B4=7,7/2,IF(B4=8,4,9/2))))))))</f>
        <v>1.5</v>
      </c>
      <c r="W5">
        <f>IF(B4=1,1,IF(B4=2,3/2,IF(B4=3,2,IF(B4=4,5/2,IF(B4=5,3,IF(B4=6,7/2,IF(B4=7,4,IF(B4=8,9/2,9/2))))))))</f>
        <v>2</v>
      </c>
      <c r="X5">
        <f t="shared" ref="X5:X12" si="3">IF(D4=1,1,IF(D4=2,1/2,IF(D4=3,1,IF(D4=4,3/2,IF(D4=5,2,IF(D4=6,5/2,IF(D4=7,3,IF(D4=8,7/2,4))))))))</f>
        <v>2</v>
      </c>
      <c r="Y5">
        <f t="shared" ref="Y5:Y12" si="4">IF(D4=1,1,IF(D4=2,1,IF(D4=3,3/2,IF(D4=4,2,IF(D4=5,5/2,IF(D4=6,3,IF(D4=7,7/2,IF(D4=8,4,9/2))))))))</f>
        <v>2.5</v>
      </c>
      <c r="Z5">
        <f t="shared" ref="Z5:Z12" si="5">IF(D4=1,1,IF(D4=2,3/2,IF(D4=3,2,IF(D4=4,5/2,IF(D4=5,3,IF(D4=6,7/2,IF(D4=7,4,IF(D4=8,9/2,9/2))))))))</f>
        <v>3</v>
      </c>
      <c r="AA5" s="9">
        <f>IF(E4=1,1,IF(E4=2,2/3,IF(E4=3,1/2,IF(E4=4,2/5,IF(E4=5,1/3,IF(E4=6,2/7,IF(E4=7,1/4,IF(E4=8,2/9,2/9))))))))</f>
        <v>1</v>
      </c>
      <c r="AB5" s="9">
        <f>IF(E4=1,1,IF(E4=2,1,IF(E4=3,2/3,IF(E4=4,1/2,IF(E4=5,2/5,IF(E4=6,1/3,IF(E4=7,2/7,IF(E4=8,1/4,2/9))))))))</f>
        <v>1</v>
      </c>
      <c r="AC5" s="9">
        <f>IF(E4=1,1,IF(E4=2,2,IF(E4=3,1,IF(E4=4,2/3,IF(E4=5,1/2,IF(E4=6,2/5,IF(E4=7,1/3,IF(E4=8,2/7,1/4))))))))</f>
        <v>1</v>
      </c>
      <c r="AE5" s="12"/>
      <c r="AF5" s="12"/>
    </row>
    <row r="6" customFormat="1" spans="1:32">
      <c r="A6" s="2">
        <v>3</v>
      </c>
      <c r="B6" s="3">
        <v>1</v>
      </c>
      <c r="C6" s="3">
        <v>1</v>
      </c>
      <c r="D6" s="3">
        <v>5</v>
      </c>
      <c r="E6" s="3">
        <v>5</v>
      </c>
      <c r="F6" s="3">
        <v>3</v>
      </c>
      <c r="G6" s="3">
        <v>1</v>
      </c>
      <c r="H6" s="3">
        <v>3</v>
      </c>
      <c r="I6" s="3">
        <v>1</v>
      </c>
      <c r="J6" s="3">
        <v>5</v>
      </c>
      <c r="K6" s="3">
        <v>5</v>
      </c>
      <c r="M6" s="7"/>
      <c r="N6" s="2">
        <v>2</v>
      </c>
      <c r="O6">
        <v>1</v>
      </c>
      <c r="P6">
        <v>1</v>
      </c>
      <c r="Q6">
        <v>1</v>
      </c>
      <c r="R6">
        <f t="shared" si="0"/>
        <v>1</v>
      </c>
      <c r="S6">
        <f t="shared" si="1"/>
        <v>1.5</v>
      </c>
      <c r="T6">
        <f t="shared" si="2"/>
        <v>2</v>
      </c>
      <c r="U6">
        <f t="shared" ref="U6:U12" si="6">IF(C5=1,1,IF(C5=2,1/2,IF(C5=3,1,IF(C5=4,3/2,IF(C5=5,2,IF(C5=6,5/2,IF(C5=7,3,IF(C5=8,7/2,4))))))))</f>
        <v>1</v>
      </c>
      <c r="V6">
        <f t="shared" ref="V6:V12" si="7">IF(C5=1,1,IF(C5=2,1,IF(C5=3,3/2,IF(C5=4,2,IF(C5=5,5/2,IF(C5=6,3,IF(C5=7,7/2,IF(C5=8,4,9/2))))))))</f>
        <v>1</v>
      </c>
      <c r="W6">
        <f t="shared" ref="W6:W12" si="8">IF(C5=1,1,IF(C5=2,3/2,IF(C5=3,2,IF(C5=4,5/2,IF(C5=5,3,IF(C5=6,7/2,IF(C5=7,4,IF(C5=8,9/2,9/2))))))))</f>
        <v>1</v>
      </c>
      <c r="X6">
        <f t="shared" si="3"/>
        <v>2</v>
      </c>
      <c r="Y6">
        <f t="shared" si="4"/>
        <v>2.5</v>
      </c>
      <c r="Z6">
        <f t="shared" si="5"/>
        <v>3</v>
      </c>
      <c r="AA6" s="9">
        <f t="shared" ref="AA6:AA11" si="9">IF(E5=1,1,IF(E5=2,2/3,IF(E5=3,1/2,IF(E5=4,2/5,IF(E5=5,1/3,IF(E5=6,2/7,IF(E5=7,1/4,IF(E5=8,2/9,2/9))))))))</f>
        <v>0.333333333333333</v>
      </c>
      <c r="AB6" s="9">
        <f t="shared" ref="AB6:AB11" si="10">IF(E5=1,1,IF(E5=2,1,IF(E5=3,2/3,IF(E5=4,1/2,IF(E5=5,2/5,IF(E5=6,1/3,IF(E5=7,2/7,IF(E5=8,1/4,2/9))))))))</f>
        <v>0.4</v>
      </c>
      <c r="AC6" s="9">
        <f t="shared" ref="AC6:AC11" si="11">IF(E5=1,1,IF(E5=2,2,IF(E5=3,1,IF(E5=4,2/3,IF(E5=5,1/2,IF(E5=6,2/5,IF(E5=7,1/3,IF(E5=8,2/7,1/4))))))))</f>
        <v>0.5</v>
      </c>
      <c r="AE6" s="12"/>
      <c r="AF6" s="12"/>
    </row>
    <row r="7" customFormat="1" spans="1:32">
      <c r="A7" s="2">
        <v>4</v>
      </c>
      <c r="B7" s="3">
        <v>1</v>
      </c>
      <c r="C7" s="3">
        <v>1</v>
      </c>
      <c r="D7" s="3">
        <v>3</v>
      </c>
      <c r="E7" s="3">
        <v>1</v>
      </c>
      <c r="F7" s="3">
        <v>3</v>
      </c>
      <c r="G7" s="3">
        <v>1</v>
      </c>
      <c r="H7" s="3">
        <v>5</v>
      </c>
      <c r="I7" s="3">
        <v>1</v>
      </c>
      <c r="J7" s="3">
        <v>3</v>
      </c>
      <c r="K7" s="3">
        <v>5</v>
      </c>
      <c r="M7" s="7"/>
      <c r="N7" s="2">
        <v>3</v>
      </c>
      <c r="O7">
        <v>1</v>
      </c>
      <c r="P7">
        <v>1</v>
      </c>
      <c r="Q7">
        <v>1</v>
      </c>
      <c r="R7">
        <f t="shared" si="0"/>
        <v>1</v>
      </c>
      <c r="S7">
        <f t="shared" si="1"/>
        <v>1</v>
      </c>
      <c r="T7">
        <f t="shared" si="2"/>
        <v>1</v>
      </c>
      <c r="U7">
        <f t="shared" si="6"/>
        <v>1</v>
      </c>
      <c r="V7">
        <f t="shared" si="7"/>
        <v>1</v>
      </c>
      <c r="W7">
        <f t="shared" si="8"/>
        <v>1</v>
      </c>
      <c r="X7">
        <f t="shared" si="3"/>
        <v>2</v>
      </c>
      <c r="Y7">
        <f t="shared" si="4"/>
        <v>2.5</v>
      </c>
      <c r="Z7">
        <f t="shared" si="5"/>
        <v>3</v>
      </c>
      <c r="AA7" s="9">
        <f t="shared" si="9"/>
        <v>0.333333333333333</v>
      </c>
      <c r="AB7" s="9">
        <f t="shared" si="10"/>
        <v>0.4</v>
      </c>
      <c r="AC7" s="9">
        <f t="shared" si="11"/>
        <v>0.5</v>
      </c>
      <c r="AE7" s="12"/>
      <c r="AF7" s="12"/>
    </row>
    <row r="8" customFormat="1" spans="1:32">
      <c r="A8" s="2">
        <v>5</v>
      </c>
      <c r="B8" s="3">
        <v>1</v>
      </c>
      <c r="C8" s="3">
        <v>1</v>
      </c>
      <c r="D8" s="3">
        <v>5</v>
      </c>
      <c r="E8" s="3">
        <v>3</v>
      </c>
      <c r="F8" s="3">
        <v>1</v>
      </c>
      <c r="G8" s="3">
        <v>1</v>
      </c>
      <c r="H8" s="3">
        <v>5</v>
      </c>
      <c r="I8" s="3">
        <v>2</v>
      </c>
      <c r="J8" s="3">
        <v>3</v>
      </c>
      <c r="K8" s="3">
        <v>5</v>
      </c>
      <c r="M8" s="7"/>
      <c r="N8" s="2">
        <v>4</v>
      </c>
      <c r="O8">
        <v>1</v>
      </c>
      <c r="P8">
        <v>1</v>
      </c>
      <c r="Q8">
        <v>1</v>
      </c>
      <c r="R8">
        <f t="shared" si="0"/>
        <v>1</v>
      </c>
      <c r="S8">
        <f t="shared" si="1"/>
        <v>1</v>
      </c>
      <c r="T8">
        <f t="shared" si="2"/>
        <v>1</v>
      </c>
      <c r="U8">
        <f t="shared" si="6"/>
        <v>1</v>
      </c>
      <c r="V8">
        <f t="shared" si="7"/>
        <v>1</v>
      </c>
      <c r="W8">
        <f t="shared" si="8"/>
        <v>1</v>
      </c>
      <c r="X8">
        <f t="shared" si="3"/>
        <v>1</v>
      </c>
      <c r="Y8">
        <f t="shared" si="4"/>
        <v>1.5</v>
      </c>
      <c r="Z8">
        <f t="shared" si="5"/>
        <v>2</v>
      </c>
      <c r="AA8" s="9">
        <f t="shared" si="9"/>
        <v>1</v>
      </c>
      <c r="AB8" s="9">
        <f t="shared" si="10"/>
        <v>1</v>
      </c>
      <c r="AC8" s="9">
        <f t="shared" si="11"/>
        <v>1</v>
      </c>
      <c r="AE8" s="12"/>
      <c r="AF8" s="12"/>
    </row>
    <row r="9" customFormat="1" spans="1:32">
      <c r="A9" s="2">
        <v>6</v>
      </c>
      <c r="B9" s="3">
        <v>5</v>
      </c>
      <c r="C9" s="3">
        <v>1</v>
      </c>
      <c r="D9" s="3">
        <v>3</v>
      </c>
      <c r="E9" s="3">
        <v>5</v>
      </c>
      <c r="F9" s="3">
        <v>3</v>
      </c>
      <c r="G9" s="3">
        <v>1</v>
      </c>
      <c r="H9" s="3">
        <v>5</v>
      </c>
      <c r="I9" s="3">
        <v>1</v>
      </c>
      <c r="J9" s="3">
        <v>1</v>
      </c>
      <c r="K9" s="3">
        <v>3</v>
      </c>
      <c r="M9" s="7"/>
      <c r="N9" s="2">
        <v>5</v>
      </c>
      <c r="O9">
        <v>1</v>
      </c>
      <c r="P9">
        <v>1</v>
      </c>
      <c r="Q9">
        <v>1</v>
      </c>
      <c r="R9">
        <f t="shared" si="0"/>
        <v>1</v>
      </c>
      <c r="S9">
        <f t="shared" si="1"/>
        <v>1</v>
      </c>
      <c r="T9">
        <f t="shared" si="2"/>
        <v>1</v>
      </c>
      <c r="U9">
        <f t="shared" si="6"/>
        <v>1</v>
      </c>
      <c r="V9">
        <f t="shared" si="7"/>
        <v>1</v>
      </c>
      <c r="W9">
        <f t="shared" si="8"/>
        <v>1</v>
      </c>
      <c r="X9">
        <f t="shared" si="3"/>
        <v>2</v>
      </c>
      <c r="Y9">
        <f t="shared" si="4"/>
        <v>2.5</v>
      </c>
      <c r="Z9">
        <f t="shared" si="5"/>
        <v>3</v>
      </c>
      <c r="AA9" s="9">
        <f t="shared" si="9"/>
        <v>0.5</v>
      </c>
      <c r="AB9" s="9">
        <f t="shared" si="10"/>
        <v>0.666666666666667</v>
      </c>
      <c r="AC9" s="9">
        <f t="shared" si="11"/>
        <v>1</v>
      </c>
      <c r="AE9" s="12"/>
      <c r="AF9" s="12"/>
    </row>
    <row r="10" customFormat="1" spans="1:32">
      <c r="A10" s="2">
        <v>7</v>
      </c>
      <c r="B10" s="3">
        <v>3</v>
      </c>
      <c r="C10" s="3">
        <v>1</v>
      </c>
      <c r="D10" s="3">
        <v>3</v>
      </c>
      <c r="E10" s="3">
        <v>3</v>
      </c>
      <c r="F10" s="3">
        <v>1</v>
      </c>
      <c r="G10" s="3">
        <v>1</v>
      </c>
      <c r="H10" s="3">
        <v>3</v>
      </c>
      <c r="I10" s="3">
        <v>1</v>
      </c>
      <c r="J10" s="3">
        <v>1</v>
      </c>
      <c r="K10" s="3">
        <v>5</v>
      </c>
      <c r="M10" s="7"/>
      <c r="N10" s="2">
        <v>6</v>
      </c>
      <c r="O10">
        <v>1</v>
      </c>
      <c r="P10">
        <v>1</v>
      </c>
      <c r="Q10">
        <v>1</v>
      </c>
      <c r="R10">
        <f t="shared" si="0"/>
        <v>2</v>
      </c>
      <c r="S10">
        <f t="shared" si="1"/>
        <v>2.5</v>
      </c>
      <c r="T10">
        <f t="shared" si="2"/>
        <v>3</v>
      </c>
      <c r="U10">
        <f t="shared" si="6"/>
        <v>1</v>
      </c>
      <c r="V10">
        <f t="shared" si="7"/>
        <v>1</v>
      </c>
      <c r="W10">
        <f t="shared" si="8"/>
        <v>1</v>
      </c>
      <c r="X10">
        <f t="shared" si="3"/>
        <v>1</v>
      </c>
      <c r="Y10">
        <f t="shared" si="4"/>
        <v>1.5</v>
      </c>
      <c r="Z10">
        <f t="shared" si="5"/>
        <v>2</v>
      </c>
      <c r="AA10" s="9">
        <f t="shared" si="9"/>
        <v>0.333333333333333</v>
      </c>
      <c r="AB10" s="9">
        <f t="shared" si="10"/>
        <v>0.4</v>
      </c>
      <c r="AC10" s="9">
        <f t="shared" si="11"/>
        <v>0.5</v>
      </c>
      <c r="AE10" s="12"/>
      <c r="AF10" s="12"/>
    </row>
    <row r="11" customFormat="1" spans="1:32">
      <c r="A11" s="2">
        <v>8</v>
      </c>
      <c r="B11" s="3">
        <v>3</v>
      </c>
      <c r="C11" s="3">
        <v>1</v>
      </c>
      <c r="D11" s="3">
        <v>3</v>
      </c>
      <c r="E11" s="3">
        <v>1</v>
      </c>
      <c r="F11" s="3">
        <v>1</v>
      </c>
      <c r="G11" s="3">
        <v>1</v>
      </c>
      <c r="H11" s="3">
        <v>5</v>
      </c>
      <c r="I11" s="3">
        <v>1</v>
      </c>
      <c r="J11" s="3">
        <v>1</v>
      </c>
      <c r="K11" s="3">
        <v>5</v>
      </c>
      <c r="M11" s="7"/>
      <c r="N11" s="2">
        <v>7</v>
      </c>
      <c r="O11">
        <v>1</v>
      </c>
      <c r="P11">
        <v>1</v>
      </c>
      <c r="Q11">
        <v>1</v>
      </c>
      <c r="R11">
        <f t="shared" si="0"/>
        <v>1</v>
      </c>
      <c r="S11">
        <f t="shared" si="1"/>
        <v>1.5</v>
      </c>
      <c r="T11">
        <f t="shared" si="2"/>
        <v>2</v>
      </c>
      <c r="U11">
        <f t="shared" si="6"/>
        <v>1</v>
      </c>
      <c r="V11">
        <f t="shared" si="7"/>
        <v>1</v>
      </c>
      <c r="W11">
        <f t="shared" si="8"/>
        <v>1</v>
      </c>
      <c r="X11">
        <f t="shared" si="3"/>
        <v>1</v>
      </c>
      <c r="Y11">
        <f t="shared" si="4"/>
        <v>1.5</v>
      </c>
      <c r="Z11">
        <f t="shared" si="5"/>
        <v>2</v>
      </c>
      <c r="AA11" s="9">
        <f t="shared" si="9"/>
        <v>0.5</v>
      </c>
      <c r="AB11" s="9">
        <f t="shared" si="10"/>
        <v>0.666666666666667</v>
      </c>
      <c r="AC11" s="9">
        <f t="shared" si="11"/>
        <v>1</v>
      </c>
      <c r="AE11" s="12"/>
      <c r="AF11" s="12"/>
    </row>
    <row r="12" customFormat="1" spans="13:32">
      <c r="M12" s="7"/>
      <c r="N12" s="2">
        <v>8</v>
      </c>
      <c r="O12">
        <v>1</v>
      </c>
      <c r="P12">
        <v>1</v>
      </c>
      <c r="Q12">
        <v>1</v>
      </c>
      <c r="R12">
        <f t="shared" si="0"/>
        <v>1</v>
      </c>
      <c r="S12">
        <f t="shared" si="1"/>
        <v>1.5</v>
      </c>
      <c r="T12">
        <f t="shared" si="2"/>
        <v>2</v>
      </c>
      <c r="U12">
        <f t="shared" si="6"/>
        <v>1</v>
      </c>
      <c r="V12">
        <f t="shared" si="7"/>
        <v>1</v>
      </c>
      <c r="W12">
        <f t="shared" si="8"/>
        <v>1</v>
      </c>
      <c r="X12">
        <f t="shared" si="3"/>
        <v>1</v>
      </c>
      <c r="Y12">
        <f t="shared" si="4"/>
        <v>1.5</v>
      </c>
      <c r="Z12">
        <f t="shared" si="5"/>
        <v>2</v>
      </c>
      <c r="AA12">
        <f>IF(E11=1,1,IF(E11=2,1/2,IF(E11=3,1,IF(E11=4,3/2,IF(E11=5,2,IF(E11=6,5/2,IF(E11=7,3,IF(E11=8,7/2,4))))))))</f>
        <v>1</v>
      </c>
      <c r="AB12">
        <f>IF(E11=1,1,IF(E11=2,1,IF(E11=3,3/2,IF(E11=4,2,IF(E11=5,5/2,IF(E11=6,3,IF(E11=7,7/2,IF(E11=8,4,9/2))))))))</f>
        <v>1</v>
      </c>
      <c r="AC12">
        <f>IF(E11=1,1,IF(E11=2,3/2,IF(E11=3,2,IF(E11=4,5/2,IF(E11=5,3,IF(E11=6,7/2,IF(E11=7,4,IF(E11=8,9/2,9/2))))))))</f>
        <v>1</v>
      </c>
      <c r="AE12" s="12"/>
      <c r="AF12" s="12"/>
    </row>
    <row r="13" customFormat="1" spans="2:32">
      <c r="B13" s="4"/>
      <c r="C13" s="4"/>
      <c r="D13" s="4"/>
      <c r="E13" s="4"/>
      <c r="F13" s="4"/>
      <c r="G13" s="4"/>
      <c r="H13" s="4"/>
      <c r="I13" s="4"/>
      <c r="J13" s="4"/>
      <c r="K13" s="4"/>
      <c r="M13" s="7"/>
      <c r="N13" s="2" t="s">
        <v>59</v>
      </c>
      <c r="O13" s="9">
        <f t="shared" ref="O13:AF13" si="12">AVERAGE(O5:O12)</f>
        <v>1</v>
      </c>
      <c r="P13" s="9">
        <f t="shared" si="12"/>
        <v>1</v>
      </c>
      <c r="Q13" s="9">
        <f t="shared" si="12"/>
        <v>1</v>
      </c>
      <c r="R13" s="9">
        <f t="shared" si="12"/>
        <v>1.125</v>
      </c>
      <c r="S13" s="9">
        <f t="shared" si="12"/>
        <v>1.4375</v>
      </c>
      <c r="T13" s="9">
        <f t="shared" si="12"/>
        <v>1.75</v>
      </c>
      <c r="U13" s="9">
        <f t="shared" si="12"/>
        <v>1</v>
      </c>
      <c r="V13" s="9">
        <f t="shared" si="12"/>
        <v>1.0625</v>
      </c>
      <c r="W13" s="9">
        <f t="shared" si="12"/>
        <v>1.125</v>
      </c>
      <c r="X13" s="9">
        <f t="shared" si="12"/>
        <v>1.5</v>
      </c>
      <c r="Y13" s="9">
        <f t="shared" si="12"/>
        <v>2</v>
      </c>
      <c r="Z13" s="9">
        <f t="shared" si="12"/>
        <v>2.5</v>
      </c>
      <c r="AA13" s="9">
        <f t="shared" si="12"/>
        <v>0.625</v>
      </c>
      <c r="AB13" s="9">
        <f t="shared" si="12"/>
        <v>0.691666666666667</v>
      </c>
      <c r="AC13" s="9">
        <f t="shared" si="12"/>
        <v>0.8125</v>
      </c>
      <c r="AE13" s="12"/>
      <c r="AF13" s="12"/>
    </row>
    <row r="14" customFormat="1" spans="2:32">
      <c r="B14" s="5"/>
      <c r="C14" s="5"/>
      <c r="D14" s="5"/>
      <c r="E14" s="5"/>
      <c r="F14" s="5"/>
      <c r="G14" s="5"/>
      <c r="H14" s="5"/>
      <c r="I14" s="5"/>
      <c r="J14" s="5"/>
      <c r="K14" s="5"/>
      <c r="M14" s="7" t="s">
        <v>119</v>
      </c>
      <c r="N14" s="2">
        <v>1</v>
      </c>
      <c r="O14" s="9">
        <f t="shared" ref="O14:O21" si="13">IF(B4=1,1,IF(B4=2,2/3,IF(B4=3,1/2,IF(B4=4,2/5,IF(B4=5,1/3,IF(B4=6,2/7,IF(B4=7,1/4,IF(B4=8,2/9,2/9))))))))</f>
        <v>0.5</v>
      </c>
      <c r="P14" s="9">
        <f t="shared" ref="P14:P21" si="14">IF(B4=1,1,IF(B4=2,1,IF(B4=3,2/3,IF(B4=4,1/2,IF(B4=5,2/5,IF(B4=6,1/3,IF(B4=7,2/7,IF(B4=8,1/4,2/9))))))))</f>
        <v>0.666666666666667</v>
      </c>
      <c r="Q14" s="9">
        <f t="shared" ref="Q14:Q21" si="15">IF(B4=1,1,IF(B4=2,2,IF(B4=3,1,IF(B4=4,2/3,IF(B4=5,1/2,IF(B4=6,2/5,IF(B4=7,1/3,IF(B4=8,2/7,1/4))))))))</f>
        <v>1</v>
      </c>
      <c r="R14">
        <v>1</v>
      </c>
      <c r="S14">
        <v>1</v>
      </c>
      <c r="T14">
        <v>1</v>
      </c>
      <c r="U14">
        <f>IF(F4=1,1,IF(F4=2,1/2,IF(F4=3,1,IF(F4=4,3/2,IF(F4=5,2,IF(F4=6,5/2,IF(F4=7,3,IF(F4=8,7/2,4))))))))</f>
        <v>1</v>
      </c>
      <c r="V14">
        <f>IF(F4=1,1,IF(F4=2,1,IF(F4=3,3/2,IF(F4=4,2,IF(F4=5,5/2,IF(F4=6,3,IF(F4=7,7/2,IF(F4=8,4,9/2))))))))</f>
        <v>1</v>
      </c>
      <c r="W14">
        <f>IF(F4=1,1,IF(F4=2,3/2,IF(F4=3,2,IF(F4=4,5/2,IF(F4=5,3,IF(F4=6,7/2,IF(F4=7,4,IF(F4=8,9/2,9/2))))))))</f>
        <v>1</v>
      </c>
      <c r="X14">
        <f>IF(G4=1,1,IF(G4=2,1/2,IF(G4=3,1,IF(G4=4,3/2,IF(G4=5,2,IF(G4=6,5/2,IF(G4=7,3,IF(G4=8,7/2,4))))))))</f>
        <v>1</v>
      </c>
      <c r="Y14">
        <f>IF(G4=1,1,IF(G4=2,1,IF(G4=3,3/2,IF(G4=4,2,IF(G4=5,5/2,IF(G4=6,3,IF(G4=7,7/2,IF(G4=8,4,9/2))))))))</f>
        <v>1</v>
      </c>
      <c r="Z14">
        <f>IF(G4=1,1,IF(G4=2,3/2,IF(G4=3,2,IF(G4=4,5/2,IF(G4=5,3,IF(G4=6,7/2,IF(G4=7,4,IF(G4=8,9/2,9/2))))))))</f>
        <v>1</v>
      </c>
      <c r="AA14" s="9">
        <f>IF(H4=1,1,IF(H4=2,2/3,IF(H4=3,1/2,IF(H4=4,2/5,IF(H4=5,1/3,IF(H4=6,2/7,IF(H4=7,1/4,IF(H4=8,2/9,2/9))))))))</f>
        <v>0.333333333333333</v>
      </c>
      <c r="AB14" s="9">
        <f>IF(H4=1,1,IF(H4=2,1,IF(H4=3,2/3,IF(H4=4,1/2,IF(H4=5,2/5,IF(H4=6,1/3,IF(H4=7,2/7,IF(H4=8,1/4,2/9))))))))</f>
        <v>0.4</v>
      </c>
      <c r="AC14" s="9">
        <f>IF(H4=1,1,IF(H4=2,2,IF(H4=3,1,IF(H4=4,2/3,IF(H4=5,1/2,IF(H4=6,2/5,IF(H4=7,1/3,IF(H4=8,2/7,1/4))))))))</f>
        <v>0.5</v>
      </c>
      <c r="AE14" s="12"/>
      <c r="AF14" s="12"/>
    </row>
    <row r="15" customFormat="1" spans="2:32">
      <c r="B15" s="5"/>
      <c r="C15" s="5"/>
      <c r="D15" s="5"/>
      <c r="E15" s="5"/>
      <c r="F15" s="5"/>
      <c r="G15" s="5"/>
      <c r="H15" s="5"/>
      <c r="I15" s="5"/>
      <c r="J15" s="5"/>
      <c r="K15" s="5"/>
      <c r="M15" s="7"/>
      <c r="N15" s="2">
        <v>2</v>
      </c>
      <c r="O15" s="9">
        <f t="shared" si="13"/>
        <v>0.5</v>
      </c>
      <c r="P15" s="9">
        <f t="shared" si="14"/>
        <v>0.666666666666667</v>
      </c>
      <c r="Q15" s="9">
        <f t="shared" si="15"/>
        <v>1</v>
      </c>
      <c r="R15">
        <v>1</v>
      </c>
      <c r="S15">
        <v>1</v>
      </c>
      <c r="T15">
        <v>1</v>
      </c>
      <c r="U15">
        <f t="shared" ref="U15:U21" si="16">IF(F5=1,1,IF(F5=2,1/2,IF(F5=3,1,IF(F5=4,3/2,IF(F5=5,2,IF(F5=6,5/2,IF(F5=7,3,IF(F5=8,7/2,4))))))))</f>
        <v>1</v>
      </c>
      <c r="V15">
        <f t="shared" ref="V15:V21" si="17">IF(F5=1,1,IF(F5=2,1,IF(F5=3,3/2,IF(F5=4,2,IF(F5=5,5/2,IF(F5=6,3,IF(F5=7,7/2,IF(F5=8,4,9/2))))))))</f>
        <v>1.5</v>
      </c>
      <c r="W15">
        <f t="shared" ref="W15:W21" si="18">IF(F5=1,1,IF(F5=2,3/2,IF(F5=3,2,IF(F5=4,5/2,IF(F5=5,3,IF(F5=6,7/2,IF(F5=7,4,IF(F5=8,9/2,9/2))))))))</f>
        <v>2</v>
      </c>
      <c r="X15">
        <f t="shared" ref="X15:X21" si="19">IF(G5=1,1,IF(G5=2,1/2,IF(G5=3,1,IF(G5=4,3/2,IF(G5=5,2,IF(G5=6,5/2,IF(G5=7,3,IF(G5=8,7/2,4))))))))</f>
        <v>1</v>
      </c>
      <c r="Y15">
        <f t="shared" ref="Y15:Y21" si="20">IF(G5=1,1,IF(G5=2,1,IF(G5=3,3/2,IF(G5=4,2,IF(G5=5,5/2,IF(G5=6,3,IF(G5=7,7/2,IF(G5=8,4,9/2))))))))</f>
        <v>1</v>
      </c>
      <c r="Z15">
        <f t="shared" ref="Z15:Z21" si="21">IF(G5=1,1,IF(G5=2,3/2,IF(G5=3,2,IF(G5=4,5/2,IF(G5=5,3,IF(G5=6,7/2,IF(G5=7,4,IF(G5=8,9/2,9/2))))))))</f>
        <v>1</v>
      </c>
      <c r="AA15" s="9">
        <f t="shared" ref="AA15:AA21" si="22">IF(H5=1,1,IF(H5=2,2/3,IF(H5=3,1/2,IF(H5=4,2/5,IF(H5=5,1/3,IF(H5=6,2/7,IF(H5=7,1/4,IF(H5=8,2/9,2/9))))))))</f>
        <v>0.333333333333333</v>
      </c>
      <c r="AB15" s="9">
        <f t="shared" ref="AB15:AB21" si="23">IF(H5=1,1,IF(H5=2,1,IF(H5=3,2/3,IF(H5=4,1/2,IF(H5=5,2/5,IF(H5=6,1/3,IF(H5=7,2/7,IF(H5=8,1/4,2/9))))))))</f>
        <v>0.4</v>
      </c>
      <c r="AC15" s="9">
        <f t="shared" ref="AC15:AC21" si="24">IF(H5=1,1,IF(H5=2,2,IF(H5=3,1,IF(H5=4,2/3,IF(H5=5,1/2,IF(H5=6,2/5,IF(H5=7,1/3,IF(H5=8,2/7,1/4))))))))</f>
        <v>0.5</v>
      </c>
      <c r="AE15" s="12"/>
      <c r="AF15" s="12"/>
    </row>
    <row r="16" customFormat="1" spans="2:32">
      <c r="B16" s="5"/>
      <c r="C16" s="5"/>
      <c r="D16" s="5"/>
      <c r="E16" s="5"/>
      <c r="F16" s="5"/>
      <c r="G16" s="5"/>
      <c r="H16" s="5"/>
      <c r="I16" s="5"/>
      <c r="J16" s="5"/>
      <c r="K16" s="5"/>
      <c r="M16" s="7"/>
      <c r="N16" s="2">
        <v>3</v>
      </c>
      <c r="O16" s="9">
        <f t="shared" si="13"/>
        <v>1</v>
      </c>
      <c r="P16" s="9">
        <f t="shared" si="14"/>
        <v>1</v>
      </c>
      <c r="Q16" s="9">
        <f t="shared" si="15"/>
        <v>1</v>
      </c>
      <c r="R16">
        <v>1</v>
      </c>
      <c r="S16">
        <v>1</v>
      </c>
      <c r="T16">
        <v>1</v>
      </c>
      <c r="U16">
        <f t="shared" si="16"/>
        <v>1</v>
      </c>
      <c r="V16">
        <f t="shared" si="17"/>
        <v>1.5</v>
      </c>
      <c r="W16">
        <f t="shared" si="18"/>
        <v>2</v>
      </c>
      <c r="X16">
        <f t="shared" si="19"/>
        <v>1</v>
      </c>
      <c r="Y16">
        <f t="shared" si="20"/>
        <v>1</v>
      </c>
      <c r="Z16">
        <f t="shared" si="21"/>
        <v>1</v>
      </c>
      <c r="AA16" s="9">
        <f t="shared" si="22"/>
        <v>0.5</v>
      </c>
      <c r="AB16" s="9">
        <f t="shared" si="23"/>
        <v>0.666666666666667</v>
      </c>
      <c r="AC16" s="9">
        <f t="shared" si="24"/>
        <v>1</v>
      </c>
      <c r="AE16" s="12"/>
      <c r="AF16" s="12"/>
    </row>
    <row r="17" customFormat="1" spans="2:32">
      <c r="B17" s="5"/>
      <c r="C17" s="5"/>
      <c r="D17" s="5"/>
      <c r="E17" s="5"/>
      <c r="F17" s="5"/>
      <c r="G17" s="5"/>
      <c r="H17" s="5"/>
      <c r="I17" s="5"/>
      <c r="J17" s="5"/>
      <c r="K17" s="5"/>
      <c r="M17" s="7"/>
      <c r="N17" s="2">
        <v>4</v>
      </c>
      <c r="O17" s="9">
        <f t="shared" si="13"/>
        <v>1</v>
      </c>
      <c r="P17" s="9">
        <f t="shared" si="14"/>
        <v>1</v>
      </c>
      <c r="Q17" s="9">
        <f t="shared" si="15"/>
        <v>1</v>
      </c>
      <c r="R17">
        <v>1</v>
      </c>
      <c r="S17">
        <v>1</v>
      </c>
      <c r="T17">
        <v>1</v>
      </c>
      <c r="U17">
        <f t="shared" si="16"/>
        <v>1</v>
      </c>
      <c r="V17">
        <f t="shared" si="17"/>
        <v>1.5</v>
      </c>
      <c r="W17">
        <f t="shared" si="18"/>
        <v>2</v>
      </c>
      <c r="X17">
        <f t="shared" si="19"/>
        <v>1</v>
      </c>
      <c r="Y17">
        <f t="shared" si="20"/>
        <v>1</v>
      </c>
      <c r="Z17">
        <f t="shared" si="21"/>
        <v>1</v>
      </c>
      <c r="AA17" s="9">
        <f t="shared" si="22"/>
        <v>0.333333333333333</v>
      </c>
      <c r="AB17" s="9">
        <f t="shared" si="23"/>
        <v>0.4</v>
      </c>
      <c r="AC17" s="9">
        <f t="shared" si="24"/>
        <v>0.5</v>
      </c>
      <c r="AE17" s="12"/>
      <c r="AF17" s="12"/>
    </row>
    <row r="18" customFormat="1" spans="2:32">
      <c r="B18" s="5"/>
      <c r="C18" s="5"/>
      <c r="D18" s="5"/>
      <c r="E18" s="5"/>
      <c r="F18" s="5"/>
      <c r="G18" s="5"/>
      <c r="H18" s="5"/>
      <c r="I18" s="5"/>
      <c r="J18" s="5"/>
      <c r="K18" s="5"/>
      <c r="M18" s="7"/>
      <c r="N18" s="2">
        <v>5</v>
      </c>
      <c r="O18" s="9">
        <f t="shared" si="13"/>
        <v>1</v>
      </c>
      <c r="P18" s="9">
        <f t="shared" si="14"/>
        <v>1</v>
      </c>
      <c r="Q18" s="9">
        <f t="shared" si="15"/>
        <v>1</v>
      </c>
      <c r="R18">
        <v>1</v>
      </c>
      <c r="S18">
        <v>1</v>
      </c>
      <c r="T18">
        <v>1</v>
      </c>
      <c r="U18">
        <f t="shared" si="16"/>
        <v>1</v>
      </c>
      <c r="V18">
        <f t="shared" si="17"/>
        <v>1</v>
      </c>
      <c r="W18">
        <f t="shared" si="18"/>
        <v>1</v>
      </c>
      <c r="X18">
        <f t="shared" si="19"/>
        <v>1</v>
      </c>
      <c r="Y18">
        <f t="shared" si="20"/>
        <v>1</v>
      </c>
      <c r="Z18">
        <f t="shared" si="21"/>
        <v>1</v>
      </c>
      <c r="AA18" s="9">
        <f t="shared" si="22"/>
        <v>0.333333333333333</v>
      </c>
      <c r="AB18" s="9">
        <f t="shared" si="23"/>
        <v>0.4</v>
      </c>
      <c r="AC18" s="9">
        <f t="shared" si="24"/>
        <v>0.5</v>
      </c>
      <c r="AE18" s="12"/>
      <c r="AF18" s="12"/>
    </row>
    <row r="19" customFormat="1" spans="2:32">
      <c r="B19" s="5"/>
      <c r="C19" s="5"/>
      <c r="D19" s="5"/>
      <c r="E19" s="5"/>
      <c r="F19" s="5"/>
      <c r="G19" s="5"/>
      <c r="H19" s="5"/>
      <c r="I19" s="5"/>
      <c r="J19" s="5"/>
      <c r="K19" s="5"/>
      <c r="M19" s="7"/>
      <c r="N19" s="2">
        <v>6</v>
      </c>
      <c r="O19" s="9">
        <f t="shared" si="13"/>
        <v>0.333333333333333</v>
      </c>
      <c r="P19" s="9">
        <f t="shared" si="14"/>
        <v>0.4</v>
      </c>
      <c r="Q19" s="9">
        <f t="shared" si="15"/>
        <v>0.5</v>
      </c>
      <c r="R19">
        <v>1</v>
      </c>
      <c r="S19">
        <v>1</v>
      </c>
      <c r="T19">
        <v>1</v>
      </c>
      <c r="U19">
        <f t="shared" si="16"/>
        <v>1</v>
      </c>
      <c r="V19">
        <f t="shared" si="17"/>
        <v>1.5</v>
      </c>
      <c r="W19">
        <f t="shared" si="18"/>
        <v>2</v>
      </c>
      <c r="X19">
        <f t="shared" si="19"/>
        <v>1</v>
      </c>
      <c r="Y19">
        <f t="shared" si="20"/>
        <v>1</v>
      </c>
      <c r="Z19">
        <f t="shared" si="21"/>
        <v>1</v>
      </c>
      <c r="AA19" s="9">
        <f t="shared" si="22"/>
        <v>0.333333333333333</v>
      </c>
      <c r="AB19" s="9">
        <f t="shared" si="23"/>
        <v>0.4</v>
      </c>
      <c r="AC19" s="9">
        <f t="shared" si="24"/>
        <v>0.5</v>
      </c>
      <c r="AE19" s="12"/>
      <c r="AF19" s="12"/>
    </row>
    <row r="20" customFormat="1" spans="2:32">
      <c r="B20" s="5"/>
      <c r="C20" s="5"/>
      <c r="D20" s="5"/>
      <c r="E20" s="5"/>
      <c r="F20" s="5"/>
      <c r="G20" s="5"/>
      <c r="H20" s="5"/>
      <c r="I20" s="5"/>
      <c r="J20" s="5"/>
      <c r="K20" s="5"/>
      <c r="M20" s="7"/>
      <c r="N20" s="2">
        <v>7</v>
      </c>
      <c r="O20" s="9">
        <f t="shared" si="13"/>
        <v>0.5</v>
      </c>
      <c r="P20" s="9">
        <f t="shared" si="14"/>
        <v>0.666666666666667</v>
      </c>
      <c r="Q20" s="9">
        <f t="shared" si="15"/>
        <v>1</v>
      </c>
      <c r="R20">
        <v>1</v>
      </c>
      <c r="S20">
        <v>1</v>
      </c>
      <c r="T20">
        <v>1</v>
      </c>
      <c r="U20">
        <f t="shared" si="16"/>
        <v>1</v>
      </c>
      <c r="V20">
        <f t="shared" si="17"/>
        <v>1</v>
      </c>
      <c r="W20">
        <f t="shared" si="18"/>
        <v>1</v>
      </c>
      <c r="X20">
        <f t="shared" si="19"/>
        <v>1</v>
      </c>
      <c r="Y20">
        <f t="shared" si="20"/>
        <v>1</v>
      </c>
      <c r="Z20">
        <f t="shared" si="21"/>
        <v>1</v>
      </c>
      <c r="AA20" s="9">
        <f t="shared" si="22"/>
        <v>0.5</v>
      </c>
      <c r="AB20" s="9">
        <f t="shared" si="23"/>
        <v>0.666666666666667</v>
      </c>
      <c r="AC20" s="9">
        <f t="shared" si="24"/>
        <v>1</v>
      </c>
      <c r="AE20" s="12"/>
      <c r="AF20" s="12"/>
    </row>
    <row r="21" customFormat="1" spans="2:32">
      <c r="B21" s="5"/>
      <c r="C21" s="5"/>
      <c r="D21" s="5"/>
      <c r="E21" s="5"/>
      <c r="F21" s="5"/>
      <c r="G21" s="5"/>
      <c r="H21" s="5"/>
      <c r="I21" s="5"/>
      <c r="J21" s="5"/>
      <c r="K21" s="5"/>
      <c r="M21" s="7"/>
      <c r="N21" s="2">
        <v>8</v>
      </c>
      <c r="O21" s="9">
        <f t="shared" si="13"/>
        <v>0.5</v>
      </c>
      <c r="P21" s="9">
        <f t="shared" si="14"/>
        <v>0.666666666666667</v>
      </c>
      <c r="Q21" s="9">
        <f t="shared" si="15"/>
        <v>1</v>
      </c>
      <c r="R21">
        <v>1</v>
      </c>
      <c r="S21">
        <v>1</v>
      </c>
      <c r="T21">
        <v>1</v>
      </c>
      <c r="U21">
        <f t="shared" si="16"/>
        <v>1</v>
      </c>
      <c r="V21">
        <f t="shared" si="17"/>
        <v>1</v>
      </c>
      <c r="W21">
        <f t="shared" si="18"/>
        <v>1</v>
      </c>
      <c r="X21">
        <f t="shared" si="19"/>
        <v>1</v>
      </c>
      <c r="Y21">
        <f t="shared" si="20"/>
        <v>1</v>
      </c>
      <c r="Z21">
        <f t="shared" si="21"/>
        <v>1</v>
      </c>
      <c r="AA21" s="9">
        <f t="shared" si="22"/>
        <v>0.333333333333333</v>
      </c>
      <c r="AB21" s="9">
        <f t="shared" si="23"/>
        <v>0.4</v>
      </c>
      <c r="AC21" s="9">
        <f t="shared" si="24"/>
        <v>0.5</v>
      </c>
      <c r="AE21" s="12"/>
      <c r="AF21" s="12"/>
    </row>
    <row r="22" customFormat="1" spans="13:29">
      <c r="M22" s="7"/>
      <c r="N22" s="2" t="s">
        <v>59</v>
      </c>
      <c r="O22" s="9">
        <f t="shared" ref="O22:AF22" si="25">AVERAGE(O14:O21)</f>
        <v>0.666666666666667</v>
      </c>
      <c r="P22" s="9">
        <f t="shared" si="25"/>
        <v>0.758333333333333</v>
      </c>
      <c r="Q22" s="9">
        <f t="shared" si="25"/>
        <v>0.9375</v>
      </c>
      <c r="R22" s="9">
        <f t="shared" si="25"/>
        <v>1</v>
      </c>
      <c r="S22" s="9">
        <f t="shared" si="25"/>
        <v>1</v>
      </c>
      <c r="T22" s="9">
        <f t="shared" si="25"/>
        <v>1</v>
      </c>
      <c r="U22" s="9">
        <f t="shared" si="25"/>
        <v>1</v>
      </c>
      <c r="V22" s="9">
        <f t="shared" si="25"/>
        <v>1.25</v>
      </c>
      <c r="W22" s="9">
        <f t="shared" si="25"/>
        <v>1.5</v>
      </c>
      <c r="X22" s="9">
        <f t="shared" si="25"/>
        <v>1</v>
      </c>
      <c r="Y22" s="9">
        <f t="shared" si="25"/>
        <v>1</v>
      </c>
      <c r="Z22" s="9">
        <f t="shared" si="25"/>
        <v>1</v>
      </c>
      <c r="AA22" s="9">
        <f t="shared" si="25"/>
        <v>0.375</v>
      </c>
      <c r="AB22" s="9">
        <f t="shared" si="25"/>
        <v>0.466666666666667</v>
      </c>
      <c r="AC22" s="9">
        <f t="shared" si="25"/>
        <v>0.625</v>
      </c>
    </row>
    <row r="23" customFormat="1" spans="13:29">
      <c r="M23" s="7" t="s">
        <v>120</v>
      </c>
      <c r="N23" s="2">
        <v>1</v>
      </c>
      <c r="O23" s="9">
        <f t="shared" ref="O23:O30" si="26">IF(C4=1,1,IF(C4=2,2/3,IF(C4=3,1/2,IF(C4=4,2/5,IF(C4=5,1/3,IF(C4=6,2/7,IF(C4=7,1/4,IF(C4=8,2/9,2/9))))))))</f>
        <v>1</v>
      </c>
      <c r="P23" s="9">
        <f t="shared" ref="P23:P30" si="27">IF(C4=1,1,IF(C4=2,1,IF(C4=3,2/3,IF(C4=4,1/2,IF(C4=5,2/5,IF(C4=6,1/3,IF(C4=7,2/7,IF(C4=8,1/4,2/9))))))))</f>
        <v>1</v>
      </c>
      <c r="Q23" s="9">
        <f t="shared" ref="Q23:Q30" si="28">IF(C4=1,1,IF(C4=2,2,IF(C4=3,1,IF(C4=4,2/3,IF(C4=5,1/2,IF(C4=6,2/5,IF(C4=7,1/3,IF(C4=8,2/7,1/4))))))))</f>
        <v>1</v>
      </c>
      <c r="R23" s="9">
        <f>IF(F4=1,1,IF(F4=2,2/3,IF(F4=3,1/2,IF(F4=4,2/5,IF(F4=5,1/3,IF(F4=6,2/7,IF(F4=7,1/4,IF(F4=8,2/9,2/9))))))))</f>
        <v>1</v>
      </c>
      <c r="S23" s="9">
        <f>IF(F4=1,1,IF(F4=2,1,IF(F4=3,2/3,IF(F4=4,1/2,IF(F4=5,2/5,IF(F4=6,1/3,IF(F4=7,2/7,IF(F4=8,1/4,2/9))))))))</f>
        <v>1</v>
      </c>
      <c r="T23" s="9">
        <f>IF(F4=1,1,IF(F4=2,2,IF(F4=3,1,IF(F4=4,2/3,IF(F4=5,1/2,IF(F4=6,2/5,IF(F4=7,1/3,IF(F4=8,2/7,1/4))))))))</f>
        <v>1</v>
      </c>
      <c r="U23">
        <v>1</v>
      </c>
      <c r="V23">
        <v>1</v>
      </c>
      <c r="W23">
        <v>1</v>
      </c>
      <c r="X23">
        <f>IF(I4=1,1,IF(I4=2,1/2,IF(I4=3,1,IF(I4=4,3/2,IF(I4=5,2,IF(I4=6,5/2,IF(I4=7,3,IF(I4=8,7/2,4))))))))</f>
        <v>0.5</v>
      </c>
      <c r="Y23">
        <f>IF(I4=1,1,IF(I4=2,1,IF(I4=3,3/2,IF(I4=4,2,IF(I4=5,5/2,IF(I4=6,3,IF(I4=7,7/2,IF(I4=8,4,9/2))))))))</f>
        <v>1</v>
      </c>
      <c r="Z23">
        <f>IF(I4=1,1,IF(I4=2,3/2,IF(I4=3,2,IF(I4=4,5/2,IF(I4=5,3,IF(I4=6,7/2,IF(I4=7,4,IF(I4=8,9/2,9/2))))))))</f>
        <v>1.5</v>
      </c>
      <c r="AA23" s="9">
        <f>IF(J4=1,1,IF(J4=2,2/3,IF(J4=3,1/2,IF(J4=4,2/5,IF(J4=5,1/3,IF(J4=6,2/7,IF(J4=7,1/4,IF(J4=8,2/9,2/9))))))))</f>
        <v>0.333333333333333</v>
      </c>
      <c r="AB23" s="9">
        <f>IF(J4=1,1,IF(J4=2,1,IF(J4=3,2/3,IF(J4=4,1/2,IF(J4=5,2/5,IF(J4=6,1/3,IF(J4=7,2/7,IF(J4=8,1/4,2/9))))))))</f>
        <v>0.4</v>
      </c>
      <c r="AC23" s="9">
        <f>IF(J4=1,1,IF(J4=2,2,IF(J4=3,1,IF(J4=4,2/3,IF(J4=5,1/2,IF(J4=6,2/5,IF(J4=7,1/3,IF(J4=8,2/7,1/4))))))))</f>
        <v>0.5</v>
      </c>
    </row>
    <row r="24" customFormat="1" spans="13:29">
      <c r="M24" s="7"/>
      <c r="N24" s="2">
        <v>2</v>
      </c>
      <c r="O24" s="9">
        <f t="shared" si="26"/>
        <v>1</v>
      </c>
      <c r="P24" s="9">
        <f t="shared" si="27"/>
        <v>1</v>
      </c>
      <c r="Q24" s="9">
        <f t="shared" si="28"/>
        <v>1</v>
      </c>
      <c r="R24" s="9">
        <f t="shared" ref="R24:R30" si="29">IF(F5=1,1,IF(F5=2,2/3,IF(F5=3,1/2,IF(F5=4,2/5,IF(F5=5,1/3,IF(F5=6,2/7,IF(F5=7,1/4,IF(F5=8,2/9,2/9))))))))</f>
        <v>0.5</v>
      </c>
      <c r="S24" s="9">
        <f t="shared" ref="S24:S30" si="30">IF(F5=1,1,IF(F5=2,1,IF(F5=3,2/3,IF(F5=4,1/2,IF(F5=5,2/5,IF(F5=6,1/3,IF(F5=7,2/7,IF(F5=8,1/4,2/9))))))))</f>
        <v>0.666666666666667</v>
      </c>
      <c r="T24" s="9">
        <f t="shared" ref="T24:T30" si="31">IF(F5=1,1,IF(F5=2,2,IF(F5=3,1,IF(F5=4,2/3,IF(F5=5,1/2,IF(F5=6,2/5,IF(F5=7,1/3,IF(F5=8,2/7,1/4))))))))</f>
        <v>1</v>
      </c>
      <c r="U24">
        <v>1</v>
      </c>
      <c r="V24">
        <v>1</v>
      </c>
      <c r="W24">
        <v>1</v>
      </c>
      <c r="X24">
        <f t="shared" ref="X24:X30" si="32">IF(I5=1,1,IF(I5=2,1/2,IF(I5=3,1,IF(I5=4,3/2,IF(I5=5,2,IF(I5=6,5/2,IF(I5=7,3,IF(I5=8,7/2,4))))))))</f>
        <v>1</v>
      </c>
      <c r="Y24">
        <f t="shared" ref="Y24:Y30" si="33">IF(I5=1,1,IF(I5=2,1,IF(I5=3,3/2,IF(I5=4,2,IF(I5=5,5/2,IF(I5=6,3,IF(I5=7,7/2,IF(I5=8,4,9/2))))))))</f>
        <v>1</v>
      </c>
      <c r="Z24">
        <f t="shared" ref="Z24:Z30" si="34">IF(I5=1,1,IF(I5=2,3/2,IF(I5=3,2,IF(I5=4,5/2,IF(I5=5,3,IF(I5=6,7/2,IF(I5=7,4,IF(I5=8,9/2,9/2))))))))</f>
        <v>1</v>
      </c>
      <c r="AA24" s="9">
        <f t="shared" ref="AA24:AA30" si="35">IF(J5=1,1,IF(J5=2,2/3,IF(J5=3,1/2,IF(J5=4,2/5,IF(J5=5,1/3,IF(J5=6,2/7,IF(J5=7,1/4,IF(J5=8,2/9,2/9))))))))</f>
        <v>0.333333333333333</v>
      </c>
      <c r="AB24" s="9">
        <f t="shared" ref="AB24:AB30" si="36">IF(J5=1,1,IF(J5=2,1,IF(J5=3,2/3,IF(J5=4,1/2,IF(J5=5,2/5,IF(J5=6,1/3,IF(J5=7,2/7,IF(J5=8,1/4,2/9))))))))</f>
        <v>0.4</v>
      </c>
      <c r="AC24" s="9">
        <f t="shared" ref="AC24:AC30" si="37">IF(J5=1,1,IF(J5=2,2,IF(J5=3,1,IF(J5=4,2/3,IF(J5=5,1/2,IF(J5=6,2/5,IF(J5=7,1/3,IF(J5=8,2/7,1/4))))))))</f>
        <v>0.5</v>
      </c>
    </row>
    <row r="25" customFormat="1" spans="13:29">
      <c r="M25" s="7"/>
      <c r="N25" s="2">
        <v>3</v>
      </c>
      <c r="O25" s="9">
        <f t="shared" si="26"/>
        <v>1</v>
      </c>
      <c r="P25" s="9">
        <f t="shared" si="27"/>
        <v>1</v>
      </c>
      <c r="Q25" s="9">
        <f t="shared" si="28"/>
        <v>1</v>
      </c>
      <c r="R25" s="9">
        <f t="shared" si="29"/>
        <v>0.5</v>
      </c>
      <c r="S25" s="9">
        <f t="shared" si="30"/>
        <v>0.666666666666667</v>
      </c>
      <c r="T25" s="9">
        <f t="shared" si="31"/>
        <v>1</v>
      </c>
      <c r="U25">
        <v>1</v>
      </c>
      <c r="V25">
        <v>1</v>
      </c>
      <c r="W25">
        <v>1</v>
      </c>
      <c r="X25">
        <f t="shared" si="32"/>
        <v>1</v>
      </c>
      <c r="Y25">
        <f t="shared" si="33"/>
        <v>1</v>
      </c>
      <c r="Z25">
        <f t="shared" si="34"/>
        <v>1</v>
      </c>
      <c r="AA25" s="9">
        <f t="shared" si="35"/>
        <v>0.333333333333333</v>
      </c>
      <c r="AB25" s="9">
        <f t="shared" si="36"/>
        <v>0.4</v>
      </c>
      <c r="AC25" s="9">
        <f t="shared" si="37"/>
        <v>0.5</v>
      </c>
    </row>
    <row r="26" customFormat="1" spans="13:29">
      <c r="M26" s="7"/>
      <c r="N26" s="2">
        <v>4</v>
      </c>
      <c r="O26" s="9">
        <f t="shared" si="26"/>
        <v>1</v>
      </c>
      <c r="P26" s="9">
        <f t="shared" si="27"/>
        <v>1</v>
      </c>
      <c r="Q26" s="9">
        <f t="shared" si="28"/>
        <v>1</v>
      </c>
      <c r="R26" s="9">
        <f t="shared" si="29"/>
        <v>0.5</v>
      </c>
      <c r="S26" s="9">
        <f t="shared" si="30"/>
        <v>0.666666666666667</v>
      </c>
      <c r="T26" s="9">
        <f t="shared" si="31"/>
        <v>1</v>
      </c>
      <c r="U26">
        <v>1</v>
      </c>
      <c r="V26">
        <v>1</v>
      </c>
      <c r="W26">
        <v>1</v>
      </c>
      <c r="X26">
        <f t="shared" si="32"/>
        <v>1</v>
      </c>
      <c r="Y26">
        <f t="shared" si="33"/>
        <v>1</v>
      </c>
      <c r="Z26">
        <f t="shared" si="34"/>
        <v>1</v>
      </c>
      <c r="AA26" s="9">
        <f t="shared" si="35"/>
        <v>0.5</v>
      </c>
      <c r="AB26" s="9">
        <f t="shared" si="36"/>
        <v>0.666666666666667</v>
      </c>
      <c r="AC26" s="9">
        <f t="shared" si="37"/>
        <v>1</v>
      </c>
    </row>
    <row r="27" customFormat="1" spans="13:29">
      <c r="M27" s="7"/>
      <c r="N27" s="2">
        <v>5</v>
      </c>
      <c r="O27" s="9">
        <f t="shared" si="26"/>
        <v>1</v>
      </c>
      <c r="P27" s="9">
        <f t="shared" si="27"/>
        <v>1</v>
      </c>
      <c r="Q27" s="9">
        <f t="shared" si="28"/>
        <v>1</v>
      </c>
      <c r="R27" s="9">
        <f t="shared" si="29"/>
        <v>1</v>
      </c>
      <c r="S27" s="9">
        <f t="shared" si="30"/>
        <v>1</v>
      </c>
      <c r="T27" s="9">
        <f t="shared" si="31"/>
        <v>1</v>
      </c>
      <c r="U27">
        <v>1</v>
      </c>
      <c r="V27">
        <v>1</v>
      </c>
      <c r="W27">
        <v>1</v>
      </c>
      <c r="X27">
        <f t="shared" si="32"/>
        <v>0.5</v>
      </c>
      <c r="Y27">
        <f t="shared" si="33"/>
        <v>1</v>
      </c>
      <c r="Z27">
        <f t="shared" si="34"/>
        <v>1.5</v>
      </c>
      <c r="AA27" s="9">
        <f t="shared" si="35"/>
        <v>0.5</v>
      </c>
      <c r="AB27" s="9">
        <f t="shared" si="36"/>
        <v>0.666666666666667</v>
      </c>
      <c r="AC27" s="9">
        <f t="shared" si="37"/>
        <v>1</v>
      </c>
    </row>
    <row r="28" customFormat="1" spans="13:29">
      <c r="M28" s="7"/>
      <c r="N28" s="2">
        <v>6</v>
      </c>
      <c r="O28" s="9">
        <f t="shared" si="26"/>
        <v>1</v>
      </c>
      <c r="P28" s="9">
        <f t="shared" si="27"/>
        <v>1</v>
      </c>
      <c r="Q28" s="9">
        <f t="shared" si="28"/>
        <v>1</v>
      </c>
      <c r="R28" s="9">
        <f t="shared" si="29"/>
        <v>0.5</v>
      </c>
      <c r="S28" s="9">
        <f t="shared" si="30"/>
        <v>0.666666666666667</v>
      </c>
      <c r="T28" s="9">
        <f t="shared" si="31"/>
        <v>1</v>
      </c>
      <c r="U28">
        <v>1</v>
      </c>
      <c r="V28">
        <v>1</v>
      </c>
      <c r="W28">
        <v>1</v>
      </c>
      <c r="X28">
        <f t="shared" si="32"/>
        <v>1</v>
      </c>
      <c r="Y28">
        <f t="shared" si="33"/>
        <v>1</v>
      </c>
      <c r="Z28">
        <f t="shared" si="34"/>
        <v>1</v>
      </c>
      <c r="AA28" s="9">
        <f t="shared" si="35"/>
        <v>1</v>
      </c>
      <c r="AB28" s="9">
        <f t="shared" si="36"/>
        <v>1</v>
      </c>
      <c r="AC28" s="9">
        <f t="shared" si="37"/>
        <v>1</v>
      </c>
    </row>
    <row r="29" customFormat="1" spans="13:29">
      <c r="M29" s="7"/>
      <c r="N29" s="2">
        <v>7</v>
      </c>
      <c r="O29" s="9">
        <f t="shared" si="26"/>
        <v>1</v>
      </c>
      <c r="P29" s="9">
        <f t="shared" si="27"/>
        <v>1</v>
      </c>
      <c r="Q29" s="9">
        <f t="shared" si="28"/>
        <v>1</v>
      </c>
      <c r="R29" s="9">
        <f t="shared" si="29"/>
        <v>1</v>
      </c>
      <c r="S29" s="9">
        <f t="shared" si="30"/>
        <v>1</v>
      </c>
      <c r="T29" s="9">
        <f t="shared" si="31"/>
        <v>1</v>
      </c>
      <c r="U29">
        <v>1</v>
      </c>
      <c r="V29">
        <v>1</v>
      </c>
      <c r="W29">
        <v>1</v>
      </c>
      <c r="X29">
        <f t="shared" si="32"/>
        <v>1</v>
      </c>
      <c r="Y29">
        <f t="shared" si="33"/>
        <v>1</v>
      </c>
      <c r="Z29">
        <f t="shared" si="34"/>
        <v>1</v>
      </c>
      <c r="AA29" s="9">
        <f t="shared" si="35"/>
        <v>1</v>
      </c>
      <c r="AB29" s="9">
        <f t="shared" si="36"/>
        <v>1</v>
      </c>
      <c r="AC29" s="9">
        <f t="shared" si="37"/>
        <v>1</v>
      </c>
    </row>
    <row r="30" customFormat="1" spans="13:29">
      <c r="M30" s="7"/>
      <c r="N30" s="2">
        <v>8</v>
      </c>
      <c r="O30" s="9">
        <f t="shared" si="26"/>
        <v>1</v>
      </c>
      <c r="P30" s="9">
        <f t="shared" si="27"/>
        <v>1</v>
      </c>
      <c r="Q30" s="9">
        <f t="shared" si="28"/>
        <v>1</v>
      </c>
      <c r="R30" s="9">
        <f t="shared" si="29"/>
        <v>1</v>
      </c>
      <c r="S30" s="9">
        <f t="shared" si="30"/>
        <v>1</v>
      </c>
      <c r="T30" s="9">
        <f t="shared" si="31"/>
        <v>1</v>
      </c>
      <c r="U30">
        <v>1</v>
      </c>
      <c r="V30">
        <v>1</v>
      </c>
      <c r="W30">
        <v>1</v>
      </c>
      <c r="X30">
        <f t="shared" si="32"/>
        <v>1</v>
      </c>
      <c r="Y30">
        <f t="shared" si="33"/>
        <v>1</v>
      </c>
      <c r="Z30">
        <f t="shared" si="34"/>
        <v>1</v>
      </c>
      <c r="AA30" s="9">
        <f t="shared" si="35"/>
        <v>1</v>
      </c>
      <c r="AB30" s="9">
        <f t="shared" si="36"/>
        <v>1</v>
      </c>
      <c r="AC30" s="9">
        <f t="shared" si="37"/>
        <v>1</v>
      </c>
    </row>
    <row r="31" customFormat="1" spans="13:29">
      <c r="M31" s="7"/>
      <c r="N31" s="2" t="s">
        <v>59</v>
      </c>
      <c r="O31" s="9">
        <f t="shared" ref="O31:AF31" si="38">AVERAGE(O23:O30)</f>
        <v>1</v>
      </c>
      <c r="P31" s="9">
        <f t="shared" si="38"/>
        <v>1</v>
      </c>
      <c r="Q31" s="9">
        <f t="shared" si="38"/>
        <v>1</v>
      </c>
      <c r="R31" s="9">
        <f t="shared" si="38"/>
        <v>0.75</v>
      </c>
      <c r="S31" s="9">
        <f t="shared" si="38"/>
        <v>0.833333333333333</v>
      </c>
      <c r="T31" s="9">
        <f t="shared" si="38"/>
        <v>1</v>
      </c>
      <c r="U31" s="9">
        <f t="shared" si="38"/>
        <v>1</v>
      </c>
      <c r="V31" s="9">
        <f t="shared" si="38"/>
        <v>1</v>
      </c>
      <c r="W31" s="9">
        <f t="shared" si="38"/>
        <v>1</v>
      </c>
      <c r="X31" s="9">
        <f t="shared" si="38"/>
        <v>0.875</v>
      </c>
      <c r="Y31" s="9">
        <f t="shared" si="38"/>
        <v>1</v>
      </c>
      <c r="Z31" s="9">
        <f t="shared" si="38"/>
        <v>1.125</v>
      </c>
      <c r="AA31" s="9">
        <f t="shared" si="38"/>
        <v>0.625</v>
      </c>
      <c r="AB31" s="9">
        <f t="shared" si="38"/>
        <v>0.691666666666667</v>
      </c>
      <c r="AC31" s="9">
        <f t="shared" si="38"/>
        <v>0.8125</v>
      </c>
    </row>
    <row r="32" customFormat="1" spans="13:29">
      <c r="M32" s="7" t="s">
        <v>121</v>
      </c>
      <c r="N32" s="2">
        <v>1</v>
      </c>
      <c r="O32" s="9">
        <f t="shared" ref="O32:O39" si="39">IF(D4=1,1,IF(D4=2,2/3,IF(D4=3,1/2,IF(D4=4,2/5,IF(D4=5,1/3,IF(D4=6,2/7,IF(D4=7,1/4,IF(D4=8,2/9,2/9))))))))</f>
        <v>0.333333333333333</v>
      </c>
      <c r="P32" s="9">
        <f t="shared" ref="P32:P39" si="40">IF(D4=1,1,IF(D4=2,1,IF(D4=3,2/3,IF(D4=4,1/2,IF(D4=5,2/5,IF(D4=6,1/3,IF(D4=7,2/7,IF(D4=8,1/4,2/9))))))))</f>
        <v>0.4</v>
      </c>
      <c r="Q32" s="9">
        <f t="shared" ref="Q32:Q39" si="41">IF(D4=1,1,IF(D4=2,2,IF(D4=3,1,IF(D4=4,2/3,IF(D4=5,1/2,IF(D4=6,2/5,IF(D4=7,1/3,IF(D4=8,2/7,1/4))))))))</f>
        <v>0.5</v>
      </c>
      <c r="R32" s="9">
        <f>IF(G4=1,1,IF(G4=2,2/3,IF(G4=3,1/2,IF(G4=4,2/5,IF(G4=5,1/3,IF(G4=6,2/7,IF(G4=7,1/4,IF(G4=8,2/9,2/9))))))))</f>
        <v>1</v>
      </c>
      <c r="S32" s="9">
        <f>IF(G4=1,1,IF(G4=2,1,IF(G4=3,2/3,IF(G4=4,1/2,IF(G4=5,2/5,IF(G4=6,1/3,IF(G4=7,2/7,IF(G4=8,1/4,2/9))))))))</f>
        <v>1</v>
      </c>
      <c r="T32" s="9">
        <f>IF(G4=1,1,IF(G4=2,2,IF(G4=3,1,IF(G4=4,2/3,IF(G4=5,1/2,IF(G4=6,2/5,IF(G4=7,1/3,IF(G4=8,2/7,1/4))))))))</f>
        <v>1</v>
      </c>
      <c r="U32" s="9">
        <f>IF(I4=1,1,IF(I4=2,2/3,IF(I4=3,1/2,IF(I4=4,2/5,IF(I4=5,1/3,IF(I4=6,2/7,IF(I4=7,1/4,IF(I4=8,2/9,2/9))))))))</f>
        <v>0.666666666666667</v>
      </c>
      <c r="V32" s="9">
        <f>IF(I4=1,1,IF(I4=2,1,IF(I4=3,2/3,IF(I4=4,1/2,IF(I4=5,2/5,IF(I4=6,1/3,IF(I4=7,2/7,IF(I4=8,1/4,2/9))))))))</f>
        <v>1</v>
      </c>
      <c r="W32" s="9">
        <f>IF(I4=1,1,IF(I4=2,2,IF(I4=3,1,IF(I4=4,2/3,IF(I4=5,1/2,IF(I4=6,2/5,IF(I4=7,1/3,IF(I4=8,2/7,1/4))))))))</f>
        <v>2</v>
      </c>
      <c r="X32">
        <v>1</v>
      </c>
      <c r="Y32">
        <v>1</v>
      </c>
      <c r="Z32">
        <v>1</v>
      </c>
      <c r="AA32" s="9">
        <f>IF(K4=1,1,IF(K4=2,2/3,IF(K4=3,1/2,IF(K4=4,2/5,IF(K4=5,1/3,IF(K4=6,2/7,IF(K4=7,1/4,IF(K4=8,2/9,2/9))))))))</f>
        <v>0.333333333333333</v>
      </c>
      <c r="AB32" s="9">
        <f>IF(K4=1,1,IF(K4=2,1,IF(K4=3,2/3,IF(K4=4,1/2,IF(K4=5,2/5,IF(K4=6,1/3,IF(K4=7,2/7,IF(K4=8,1/4,2/9))))))))</f>
        <v>0.4</v>
      </c>
      <c r="AC32" s="9">
        <f>IF(K4=1,1,IF(K4=2,2,IF(K4=3,1,IF(K4=4,2/3,IF(K4=5,1/2,IF(K4=6,2/5,IF(K4=7,1/3,IF(K4=8,2/7,1/4))))))))</f>
        <v>0.5</v>
      </c>
    </row>
    <row r="33" customFormat="1" spans="13:29">
      <c r="M33" s="7"/>
      <c r="N33" s="2">
        <v>2</v>
      </c>
      <c r="O33" s="9">
        <f t="shared" si="39"/>
        <v>0.333333333333333</v>
      </c>
      <c r="P33" s="9">
        <f t="shared" si="40"/>
        <v>0.4</v>
      </c>
      <c r="Q33" s="9">
        <f t="shared" si="41"/>
        <v>0.5</v>
      </c>
      <c r="R33" s="9">
        <f t="shared" ref="R33:R39" si="42">IF(G5=1,1,IF(G5=2,2/3,IF(G5=3,1/2,IF(G5=4,2/5,IF(G5=5,1/3,IF(G5=6,2/7,IF(G5=7,1/4,IF(G5=8,2/9,2/9))))))))</f>
        <v>1</v>
      </c>
      <c r="S33" s="9">
        <f t="shared" ref="S33:S39" si="43">IF(G5=1,1,IF(G5=2,1,IF(G5=3,2/3,IF(G5=4,1/2,IF(G5=5,2/5,IF(G5=6,1/3,IF(G5=7,2/7,IF(G5=8,1/4,2/9))))))))</f>
        <v>1</v>
      </c>
      <c r="T33" s="9">
        <f t="shared" ref="T33:T39" si="44">IF(G5=1,1,IF(G5=2,2,IF(G5=3,1,IF(G5=4,2/3,IF(G5=5,1/2,IF(G5=6,2/5,IF(G5=7,1/3,IF(G5=8,2/7,1/4))))))))</f>
        <v>1</v>
      </c>
      <c r="U33" s="9">
        <f t="shared" ref="U33:U39" si="45">IF(I5=1,1,IF(I5=2,2/3,IF(I5=3,1/2,IF(I5=4,2/5,IF(I5=5,1/3,IF(I5=6,2/7,IF(I5=7,1/4,IF(I5=8,2/9,2/9))))))))</f>
        <v>1</v>
      </c>
      <c r="V33" s="9">
        <f t="shared" ref="V33:V39" si="46">IF(I5=1,1,IF(I5=2,1,IF(I5=3,2/3,IF(I5=4,1/2,IF(I5=5,2/5,IF(I5=6,1/3,IF(I5=7,2/7,IF(I5=8,1/4,2/9))))))))</f>
        <v>1</v>
      </c>
      <c r="W33" s="9">
        <f t="shared" ref="W33:W39" si="47">IF(I5=1,1,IF(I5=2,2,IF(I5=3,1,IF(I5=4,2/3,IF(I5=5,1/2,IF(I5=6,2/5,IF(I5=7,1/3,IF(I5=8,2/7,1/4))))))))</f>
        <v>1</v>
      </c>
      <c r="X33">
        <v>1</v>
      </c>
      <c r="Y33">
        <v>1</v>
      </c>
      <c r="Z33">
        <v>1</v>
      </c>
      <c r="AA33" s="9">
        <f t="shared" ref="AA33:AA39" si="48">IF(K5=1,1,IF(K5=2,2/3,IF(K5=3,1/2,IF(K5=4,2/5,IF(K5=5,1/3,IF(K5=6,2/7,IF(K5=7,1/4,IF(K5=8,2/9,2/9))))))))</f>
        <v>0.333333333333333</v>
      </c>
      <c r="AB33" s="9">
        <f t="shared" ref="AB33:AB39" si="49">IF(K5=1,1,IF(K5=2,1,IF(K5=3,2/3,IF(K5=4,1/2,IF(K5=5,2/5,IF(K5=6,1/3,IF(K5=7,2/7,IF(K5=8,1/4,2/9))))))))</f>
        <v>0.4</v>
      </c>
      <c r="AC33" s="9">
        <f t="shared" ref="AC33:AC39" si="50">IF(K5=1,1,IF(K5=2,2,IF(K5=3,1,IF(K5=4,2/3,IF(K5=5,1/2,IF(K5=6,2/5,IF(K5=7,1/3,IF(K5=8,2/7,1/4))))))))</f>
        <v>0.5</v>
      </c>
    </row>
    <row r="34" customFormat="1" spans="13:29">
      <c r="M34" s="7"/>
      <c r="N34" s="2">
        <v>3</v>
      </c>
      <c r="O34" s="9">
        <f t="shared" si="39"/>
        <v>0.333333333333333</v>
      </c>
      <c r="P34" s="9">
        <f t="shared" si="40"/>
        <v>0.4</v>
      </c>
      <c r="Q34" s="9">
        <f t="shared" si="41"/>
        <v>0.5</v>
      </c>
      <c r="R34" s="9">
        <f t="shared" si="42"/>
        <v>1</v>
      </c>
      <c r="S34" s="9">
        <f t="shared" si="43"/>
        <v>1</v>
      </c>
      <c r="T34" s="9">
        <f t="shared" si="44"/>
        <v>1</v>
      </c>
      <c r="U34" s="9">
        <f t="shared" si="45"/>
        <v>1</v>
      </c>
      <c r="V34" s="9">
        <f t="shared" si="46"/>
        <v>1</v>
      </c>
      <c r="W34" s="9">
        <f t="shared" si="47"/>
        <v>1</v>
      </c>
      <c r="X34">
        <v>1</v>
      </c>
      <c r="Y34">
        <v>1</v>
      </c>
      <c r="Z34">
        <v>1</v>
      </c>
      <c r="AA34" s="9">
        <f t="shared" si="48"/>
        <v>0.333333333333333</v>
      </c>
      <c r="AB34" s="9">
        <f t="shared" si="49"/>
        <v>0.4</v>
      </c>
      <c r="AC34" s="9">
        <f t="shared" si="50"/>
        <v>0.5</v>
      </c>
    </row>
    <row r="35" customFormat="1" spans="13:29">
      <c r="M35" s="7"/>
      <c r="N35" s="2">
        <v>4</v>
      </c>
      <c r="O35" s="9">
        <f t="shared" si="39"/>
        <v>0.5</v>
      </c>
      <c r="P35" s="9">
        <f t="shared" si="40"/>
        <v>0.666666666666667</v>
      </c>
      <c r="Q35" s="9">
        <f t="shared" si="41"/>
        <v>1</v>
      </c>
      <c r="R35" s="9">
        <f t="shared" si="42"/>
        <v>1</v>
      </c>
      <c r="S35" s="9">
        <f t="shared" si="43"/>
        <v>1</v>
      </c>
      <c r="T35" s="9">
        <f t="shared" si="44"/>
        <v>1</v>
      </c>
      <c r="U35" s="9">
        <f t="shared" si="45"/>
        <v>1</v>
      </c>
      <c r="V35" s="9">
        <f t="shared" si="46"/>
        <v>1</v>
      </c>
      <c r="W35" s="9">
        <f t="shared" si="47"/>
        <v>1</v>
      </c>
      <c r="X35">
        <v>1</v>
      </c>
      <c r="Y35">
        <v>1</v>
      </c>
      <c r="Z35">
        <v>1</v>
      </c>
      <c r="AA35" s="9">
        <f t="shared" si="48"/>
        <v>0.333333333333333</v>
      </c>
      <c r="AB35" s="9">
        <f t="shared" si="49"/>
        <v>0.4</v>
      </c>
      <c r="AC35" s="9">
        <f t="shared" si="50"/>
        <v>0.5</v>
      </c>
    </row>
    <row r="36" customFormat="1" spans="13:29">
      <c r="M36" s="7"/>
      <c r="N36" s="2">
        <v>5</v>
      </c>
      <c r="O36" s="9">
        <f t="shared" si="39"/>
        <v>0.333333333333333</v>
      </c>
      <c r="P36" s="9">
        <f t="shared" si="40"/>
        <v>0.4</v>
      </c>
      <c r="Q36" s="9">
        <f t="shared" si="41"/>
        <v>0.5</v>
      </c>
      <c r="R36" s="9">
        <f t="shared" si="42"/>
        <v>1</v>
      </c>
      <c r="S36" s="9">
        <f t="shared" si="43"/>
        <v>1</v>
      </c>
      <c r="T36" s="9">
        <f t="shared" si="44"/>
        <v>1</v>
      </c>
      <c r="U36" s="9">
        <f t="shared" si="45"/>
        <v>0.666666666666667</v>
      </c>
      <c r="V36" s="9">
        <f t="shared" si="46"/>
        <v>1</v>
      </c>
      <c r="W36" s="9">
        <f t="shared" si="47"/>
        <v>2</v>
      </c>
      <c r="X36">
        <v>1</v>
      </c>
      <c r="Y36">
        <v>1</v>
      </c>
      <c r="Z36">
        <v>1</v>
      </c>
      <c r="AA36" s="9">
        <f t="shared" si="48"/>
        <v>0.333333333333333</v>
      </c>
      <c r="AB36" s="9">
        <f t="shared" si="49"/>
        <v>0.4</v>
      </c>
      <c r="AC36" s="9">
        <f t="shared" si="50"/>
        <v>0.5</v>
      </c>
    </row>
    <row r="37" customFormat="1" spans="13:29">
      <c r="M37" s="7"/>
      <c r="N37" s="2">
        <v>6</v>
      </c>
      <c r="O37" s="9">
        <f t="shared" si="39"/>
        <v>0.5</v>
      </c>
      <c r="P37" s="9">
        <f t="shared" si="40"/>
        <v>0.666666666666667</v>
      </c>
      <c r="Q37" s="9">
        <f t="shared" si="41"/>
        <v>1</v>
      </c>
      <c r="R37" s="9">
        <f t="shared" si="42"/>
        <v>1</v>
      </c>
      <c r="S37" s="9">
        <f t="shared" si="43"/>
        <v>1</v>
      </c>
      <c r="T37" s="9">
        <f t="shared" si="44"/>
        <v>1</v>
      </c>
      <c r="U37" s="9">
        <f t="shared" si="45"/>
        <v>1</v>
      </c>
      <c r="V37" s="9">
        <f t="shared" si="46"/>
        <v>1</v>
      </c>
      <c r="W37" s="9">
        <f t="shared" si="47"/>
        <v>1</v>
      </c>
      <c r="X37">
        <v>1</v>
      </c>
      <c r="Y37">
        <v>1</v>
      </c>
      <c r="Z37">
        <v>1</v>
      </c>
      <c r="AA37" s="9">
        <f t="shared" si="48"/>
        <v>0.5</v>
      </c>
      <c r="AB37" s="9">
        <f t="shared" si="49"/>
        <v>0.666666666666667</v>
      </c>
      <c r="AC37" s="9">
        <f t="shared" si="50"/>
        <v>1</v>
      </c>
    </row>
    <row r="38" customFormat="1" spans="13:29">
      <c r="M38" s="7"/>
      <c r="N38" s="2">
        <v>7</v>
      </c>
      <c r="O38" s="9">
        <f t="shared" si="39"/>
        <v>0.5</v>
      </c>
      <c r="P38" s="9">
        <f t="shared" si="40"/>
        <v>0.666666666666667</v>
      </c>
      <c r="Q38" s="9">
        <f t="shared" si="41"/>
        <v>1</v>
      </c>
      <c r="R38" s="9">
        <f t="shared" si="42"/>
        <v>1</v>
      </c>
      <c r="S38" s="9">
        <f t="shared" si="43"/>
        <v>1</v>
      </c>
      <c r="T38" s="9">
        <f t="shared" si="44"/>
        <v>1</v>
      </c>
      <c r="U38" s="9">
        <f t="shared" si="45"/>
        <v>1</v>
      </c>
      <c r="V38" s="9">
        <f t="shared" si="46"/>
        <v>1</v>
      </c>
      <c r="W38" s="9">
        <f t="shared" si="47"/>
        <v>1</v>
      </c>
      <c r="X38">
        <v>1</v>
      </c>
      <c r="Y38">
        <v>1</v>
      </c>
      <c r="Z38">
        <v>1</v>
      </c>
      <c r="AA38" s="9">
        <f t="shared" si="48"/>
        <v>0.333333333333333</v>
      </c>
      <c r="AB38" s="9">
        <f t="shared" si="49"/>
        <v>0.4</v>
      </c>
      <c r="AC38" s="9">
        <f t="shared" si="50"/>
        <v>0.5</v>
      </c>
    </row>
    <row r="39" customFormat="1" spans="13:29">
      <c r="M39" s="7"/>
      <c r="N39" s="2">
        <v>8</v>
      </c>
      <c r="O39" s="9">
        <f t="shared" si="39"/>
        <v>0.5</v>
      </c>
      <c r="P39" s="9">
        <f t="shared" si="40"/>
        <v>0.666666666666667</v>
      </c>
      <c r="Q39" s="9">
        <f t="shared" si="41"/>
        <v>1</v>
      </c>
      <c r="R39" s="9">
        <f t="shared" si="42"/>
        <v>1</v>
      </c>
      <c r="S39" s="9">
        <f t="shared" si="43"/>
        <v>1</v>
      </c>
      <c r="T39" s="9">
        <f t="shared" si="44"/>
        <v>1</v>
      </c>
      <c r="U39" s="9">
        <f t="shared" si="45"/>
        <v>1</v>
      </c>
      <c r="V39" s="9">
        <f t="shared" si="46"/>
        <v>1</v>
      </c>
      <c r="W39" s="9">
        <f t="shared" si="47"/>
        <v>1</v>
      </c>
      <c r="X39">
        <v>1</v>
      </c>
      <c r="Y39">
        <v>1</v>
      </c>
      <c r="Z39">
        <v>1</v>
      </c>
      <c r="AA39" s="9">
        <f t="shared" si="48"/>
        <v>0.333333333333333</v>
      </c>
      <c r="AB39" s="9">
        <f t="shared" si="49"/>
        <v>0.4</v>
      </c>
      <c r="AC39" s="9">
        <f t="shared" si="50"/>
        <v>0.5</v>
      </c>
    </row>
    <row r="40" customFormat="1" spans="14:29">
      <c r="N40" s="2" t="s">
        <v>59</v>
      </c>
      <c r="O40" s="9">
        <f t="shared" ref="O40:AF40" si="51">AVERAGE(O32:O39)</f>
        <v>0.416666666666667</v>
      </c>
      <c r="P40" s="9">
        <f t="shared" si="51"/>
        <v>0.533333333333333</v>
      </c>
      <c r="Q40" s="9">
        <f t="shared" si="51"/>
        <v>0.75</v>
      </c>
      <c r="R40" s="9">
        <f t="shared" si="51"/>
        <v>1</v>
      </c>
      <c r="S40" s="9">
        <f t="shared" si="51"/>
        <v>1</v>
      </c>
      <c r="T40" s="9">
        <f t="shared" si="51"/>
        <v>1</v>
      </c>
      <c r="U40" s="9">
        <f t="shared" si="51"/>
        <v>0.916666666666667</v>
      </c>
      <c r="V40" s="9">
        <f t="shared" si="51"/>
        <v>1</v>
      </c>
      <c r="W40" s="9">
        <f t="shared" si="51"/>
        <v>1.25</v>
      </c>
      <c r="X40" s="9">
        <f t="shared" si="51"/>
        <v>1</v>
      </c>
      <c r="Y40" s="9">
        <f t="shared" si="51"/>
        <v>1</v>
      </c>
      <c r="Z40" s="9">
        <f t="shared" si="51"/>
        <v>1</v>
      </c>
      <c r="AA40" s="9">
        <f t="shared" si="51"/>
        <v>0.354166666666667</v>
      </c>
      <c r="AB40" s="9">
        <f t="shared" si="51"/>
        <v>0.433333333333333</v>
      </c>
      <c r="AC40" s="9">
        <f t="shared" si="51"/>
        <v>0.5625</v>
      </c>
    </row>
    <row r="41" customFormat="1" spans="13:29">
      <c r="M41" s="7" t="s">
        <v>122</v>
      </c>
      <c r="N41" s="2">
        <v>1</v>
      </c>
      <c r="O41">
        <f>IF(E4=1,1,IF(E4=2,1/2,IF(E4=3,1,IF(E4=4,3/2,IF(E4=5,2,IF(E4=6,5/2,IF(E4=7,3,IF(E4=8,7/2,4))))))))</f>
        <v>1</v>
      </c>
      <c r="P41">
        <f>IF(E4=1,1,IF(E4=2,1,IF(E4=3,3/2,IF(E4=4,2,IF(E4=5,5/2,IF(E4=6,3,IF(E4=7,7/2,IF(E4=8,4,9/2))))))))</f>
        <v>1</v>
      </c>
      <c r="Q41">
        <f>IF(E4=1,1,IF(E4=2,3/2,IF(E4=3,2,IF(E4=4,5/2,IF(E4=5,3,IF(E4=6,7/2,IF(E4=7,4,IF(E4=8,9/2,9/2))))))))</f>
        <v>1</v>
      </c>
      <c r="R41">
        <f>IF(H4=1,1,IF(H4=2,1/2,IF(H4=3,1,IF(H4=4,3/2,IF(H4=5,2,IF(H4=6,5/2,IF(H4=7,3,IF(H4=8,7/2,4))))))))</f>
        <v>2</v>
      </c>
      <c r="S41">
        <f>IF(H4=1,1,IF(H4=2,1,IF(H4=3,3/2,IF(H4=4,2,IF(H4=5,5/2,IF(H4=6,3,IF(H4=7,7/2,IF(H4=8,4,9/2))))))))</f>
        <v>2.5</v>
      </c>
      <c r="T41">
        <f>IF(H4=1,1,IF(H4=2,3/2,IF(H4=3,2,IF(H4=4,5/2,IF(H4=5,3,IF(H4=6,7/2,IF(H4=7,4,IF(H4=8,9/2,9/2))))))))</f>
        <v>3</v>
      </c>
      <c r="U41">
        <f>IF(J4=1,1,IF(J4=2,1/2,IF(J4=3,1,IF(J4=4,3/2,IF(J4=5,2,IF(J4=6,5/2,IF(J4=7,3,IF(J4=8,7/2,4))))))))</f>
        <v>2</v>
      </c>
      <c r="V41">
        <f>IF(J4=1,1,IF(J4=2,1,IF(J4=3,3/2,IF(J4=4,2,IF(J4=5,5/2,IF(J4=6,3,IF(J4=7,7/2,IF(J4=8,4,9/2))))))))</f>
        <v>2.5</v>
      </c>
      <c r="W41">
        <f>IF(J4=1,1,IF(J4=2,3/2,IF(J4=3,2,IF(J4=4,5/2,IF(J4=5,3,IF(J4=6,7/2,IF(J4=7,4,IF(J4=8,9/2,9/2))))))))</f>
        <v>3</v>
      </c>
      <c r="X41">
        <f>IF(K4=1,1,IF(K4=2,1/2,IF(K4=3,1,IF(K4=4,3/2,IF(K4=5,2,IF(K4=6,5/2,IF(K4=7,3,IF(K4=8,7/2,4))))))))</f>
        <v>2</v>
      </c>
      <c r="Y41">
        <f>IF(K4=1,1,IF(K4=2,1,IF(K4=3,3/2,IF(K4=4,2,IF(K4=5,5/2,IF(K4=6,3,IF(K4=7,7/2,IF(K4=8,4,9/2))))))))</f>
        <v>2.5</v>
      </c>
      <c r="Z41">
        <f>IF(K4=1,1,IF(K4=2,3/2,IF(K4=3,2,IF(K4=4,5/2,IF(K4=5,3,IF(K4=6,7/2,IF(K4=7,4,IF(K4=8,9/2,9/2))))))))</f>
        <v>3</v>
      </c>
      <c r="AA41">
        <v>1</v>
      </c>
      <c r="AB41">
        <v>1</v>
      </c>
      <c r="AC41">
        <v>1</v>
      </c>
    </row>
    <row r="42" customFormat="1" spans="13:29">
      <c r="M42" s="7"/>
      <c r="N42" s="2">
        <v>2</v>
      </c>
      <c r="O42">
        <f t="shared" ref="O42:O48" si="52">IF(E5=1,1,IF(E5=2,1/2,IF(E5=3,1,IF(E5=4,3/2,IF(E5=5,2,IF(E5=6,5/2,IF(E5=7,3,IF(E5=8,7/2,4))))))))</f>
        <v>2</v>
      </c>
      <c r="P42">
        <f t="shared" ref="P42:P48" si="53">IF(E5=1,1,IF(E5=2,1,IF(E5=3,3/2,IF(E5=4,2,IF(E5=5,5/2,IF(E5=6,3,IF(E5=7,7/2,IF(E5=8,4,9/2))))))))</f>
        <v>2.5</v>
      </c>
      <c r="Q42">
        <f t="shared" ref="Q42:Q48" si="54">IF(E5=1,1,IF(E5=2,3/2,IF(E5=3,2,IF(E5=4,5/2,IF(E5=5,3,IF(E5=6,7/2,IF(E5=7,4,IF(E5=8,9/2,9/2))))))))</f>
        <v>3</v>
      </c>
      <c r="R42">
        <f t="shared" ref="R42:R48" si="55">IF(H5=1,1,IF(H5=2,1/2,IF(H5=3,1,IF(H5=4,3/2,IF(H5=5,2,IF(H5=6,5/2,IF(H5=7,3,IF(H5=8,7/2,4))))))))</f>
        <v>2</v>
      </c>
      <c r="S42">
        <f t="shared" ref="S42:S48" si="56">IF(H5=1,1,IF(H5=2,1,IF(H5=3,3/2,IF(H5=4,2,IF(H5=5,5/2,IF(H5=6,3,IF(H5=7,7/2,IF(H5=8,4,9/2))))))))</f>
        <v>2.5</v>
      </c>
      <c r="T42">
        <f t="shared" ref="T42:T48" si="57">IF(H5=1,1,IF(H5=2,3/2,IF(H5=3,2,IF(H5=4,5/2,IF(H5=5,3,IF(H5=6,7/2,IF(H5=7,4,IF(H5=8,9/2,9/2))))))))</f>
        <v>3</v>
      </c>
      <c r="U42">
        <f t="shared" ref="U42:U48" si="58">IF(J5=1,1,IF(J5=2,1/2,IF(J5=3,1,IF(J5=4,3/2,IF(J5=5,2,IF(J5=6,5/2,IF(J5=7,3,IF(J5=8,7/2,4))))))))</f>
        <v>2</v>
      </c>
      <c r="V42">
        <f t="shared" ref="V42:V48" si="59">IF(J5=1,1,IF(J5=2,1,IF(J5=3,3/2,IF(J5=4,2,IF(J5=5,5/2,IF(J5=6,3,IF(J5=7,7/2,IF(J5=8,4,9/2))))))))</f>
        <v>2.5</v>
      </c>
      <c r="W42">
        <f t="shared" ref="W42:W48" si="60">IF(J5=1,1,IF(J5=2,3/2,IF(J5=3,2,IF(J5=4,5/2,IF(J5=5,3,IF(J5=6,7/2,IF(J5=7,4,IF(J5=8,9/2,9/2))))))))</f>
        <v>3</v>
      </c>
      <c r="X42">
        <f t="shared" ref="X42:X48" si="61">IF(K5=1,1,IF(K5=2,1/2,IF(K5=3,1,IF(K5=4,3/2,IF(K5=5,2,IF(K5=6,5/2,IF(K5=7,3,IF(K5=8,7/2,4))))))))</f>
        <v>2</v>
      </c>
      <c r="Y42">
        <f t="shared" ref="Y42:Y48" si="62">IF(K5=1,1,IF(K5=2,1,IF(K5=3,3/2,IF(K5=4,2,IF(K5=5,5/2,IF(K5=6,3,IF(K5=7,7/2,IF(K5=8,4,9/2))))))))</f>
        <v>2.5</v>
      </c>
      <c r="Z42">
        <f t="shared" ref="Z42:Z48" si="63">IF(K5=1,1,IF(K5=2,3/2,IF(K5=3,2,IF(K5=4,5/2,IF(K5=5,3,IF(K5=6,7/2,IF(K5=7,4,IF(K5=8,9/2,9/2))))))))</f>
        <v>3</v>
      </c>
      <c r="AA42">
        <v>1</v>
      </c>
      <c r="AB42">
        <v>1</v>
      </c>
      <c r="AC42">
        <v>1</v>
      </c>
    </row>
    <row r="43" customFormat="1" spans="13:29">
      <c r="M43" s="7"/>
      <c r="N43" s="2">
        <v>3</v>
      </c>
      <c r="O43">
        <f t="shared" si="52"/>
        <v>2</v>
      </c>
      <c r="P43">
        <f t="shared" si="53"/>
        <v>2.5</v>
      </c>
      <c r="Q43">
        <f t="shared" si="54"/>
        <v>3</v>
      </c>
      <c r="R43">
        <f t="shared" si="55"/>
        <v>1</v>
      </c>
      <c r="S43">
        <f t="shared" si="56"/>
        <v>1.5</v>
      </c>
      <c r="T43">
        <f t="shared" si="57"/>
        <v>2</v>
      </c>
      <c r="U43">
        <f t="shared" si="58"/>
        <v>2</v>
      </c>
      <c r="V43">
        <f t="shared" si="59"/>
        <v>2.5</v>
      </c>
      <c r="W43">
        <f t="shared" si="60"/>
        <v>3</v>
      </c>
      <c r="X43">
        <f t="shared" si="61"/>
        <v>2</v>
      </c>
      <c r="Y43">
        <f t="shared" si="62"/>
        <v>2.5</v>
      </c>
      <c r="Z43">
        <f t="shared" si="63"/>
        <v>3</v>
      </c>
      <c r="AA43">
        <v>1</v>
      </c>
      <c r="AB43">
        <v>1</v>
      </c>
      <c r="AC43">
        <v>1</v>
      </c>
    </row>
    <row r="44" customFormat="1" spans="13:29">
      <c r="M44" s="7"/>
      <c r="N44" s="2">
        <v>4</v>
      </c>
      <c r="O44">
        <f t="shared" si="52"/>
        <v>1</v>
      </c>
      <c r="P44">
        <f t="shared" si="53"/>
        <v>1</v>
      </c>
      <c r="Q44">
        <f t="shared" si="54"/>
        <v>1</v>
      </c>
      <c r="R44">
        <f t="shared" si="55"/>
        <v>2</v>
      </c>
      <c r="S44">
        <f t="shared" si="56"/>
        <v>2.5</v>
      </c>
      <c r="T44">
        <f t="shared" si="57"/>
        <v>3</v>
      </c>
      <c r="U44">
        <f t="shared" si="58"/>
        <v>1</v>
      </c>
      <c r="V44">
        <f t="shared" si="59"/>
        <v>1.5</v>
      </c>
      <c r="W44">
        <f t="shared" si="60"/>
        <v>2</v>
      </c>
      <c r="X44">
        <f t="shared" si="61"/>
        <v>2</v>
      </c>
      <c r="Y44">
        <f t="shared" si="62"/>
        <v>2.5</v>
      </c>
      <c r="Z44">
        <f t="shared" si="63"/>
        <v>3</v>
      </c>
      <c r="AA44">
        <v>1</v>
      </c>
      <c r="AB44">
        <v>1</v>
      </c>
      <c r="AC44">
        <v>1</v>
      </c>
    </row>
    <row r="45" customFormat="1" spans="13:29">
      <c r="M45" s="7"/>
      <c r="N45" s="2">
        <v>5</v>
      </c>
      <c r="O45">
        <f t="shared" si="52"/>
        <v>1</v>
      </c>
      <c r="P45">
        <f t="shared" si="53"/>
        <v>1.5</v>
      </c>
      <c r="Q45">
        <f t="shared" si="54"/>
        <v>2</v>
      </c>
      <c r="R45">
        <f t="shared" si="55"/>
        <v>2</v>
      </c>
      <c r="S45">
        <f t="shared" si="56"/>
        <v>2.5</v>
      </c>
      <c r="T45">
        <f t="shared" si="57"/>
        <v>3</v>
      </c>
      <c r="U45">
        <f t="shared" si="58"/>
        <v>1</v>
      </c>
      <c r="V45">
        <f t="shared" si="59"/>
        <v>1.5</v>
      </c>
      <c r="W45">
        <f t="shared" si="60"/>
        <v>2</v>
      </c>
      <c r="X45">
        <f t="shared" si="61"/>
        <v>2</v>
      </c>
      <c r="Y45">
        <f t="shared" si="62"/>
        <v>2.5</v>
      </c>
      <c r="Z45">
        <f t="shared" si="63"/>
        <v>3</v>
      </c>
      <c r="AA45">
        <v>1</v>
      </c>
      <c r="AB45">
        <v>1</v>
      </c>
      <c r="AC45">
        <v>1</v>
      </c>
    </row>
    <row r="46" customFormat="1" spans="13:29">
      <c r="M46" s="7"/>
      <c r="N46" s="2">
        <v>6</v>
      </c>
      <c r="O46">
        <f t="shared" si="52"/>
        <v>2</v>
      </c>
      <c r="P46">
        <f t="shared" si="53"/>
        <v>2.5</v>
      </c>
      <c r="Q46">
        <f t="shared" si="54"/>
        <v>3</v>
      </c>
      <c r="R46">
        <f t="shared" si="55"/>
        <v>2</v>
      </c>
      <c r="S46">
        <f t="shared" si="56"/>
        <v>2.5</v>
      </c>
      <c r="T46">
        <f t="shared" si="57"/>
        <v>3</v>
      </c>
      <c r="U46">
        <f t="shared" si="58"/>
        <v>1</v>
      </c>
      <c r="V46">
        <f t="shared" si="59"/>
        <v>1</v>
      </c>
      <c r="W46">
        <f t="shared" si="60"/>
        <v>1</v>
      </c>
      <c r="X46">
        <f t="shared" si="61"/>
        <v>1</v>
      </c>
      <c r="Y46">
        <f t="shared" si="62"/>
        <v>1.5</v>
      </c>
      <c r="Z46">
        <f t="shared" si="63"/>
        <v>2</v>
      </c>
      <c r="AA46">
        <v>1</v>
      </c>
      <c r="AB46">
        <v>1</v>
      </c>
      <c r="AC46">
        <v>1</v>
      </c>
    </row>
    <row r="47" customFormat="1" spans="13:29">
      <c r="M47" s="7"/>
      <c r="N47" s="2">
        <v>7</v>
      </c>
      <c r="O47">
        <f t="shared" si="52"/>
        <v>1</v>
      </c>
      <c r="P47">
        <f t="shared" si="53"/>
        <v>1.5</v>
      </c>
      <c r="Q47">
        <f t="shared" si="54"/>
        <v>2</v>
      </c>
      <c r="R47">
        <f t="shared" si="55"/>
        <v>1</v>
      </c>
      <c r="S47">
        <f t="shared" si="56"/>
        <v>1.5</v>
      </c>
      <c r="T47">
        <f t="shared" si="57"/>
        <v>2</v>
      </c>
      <c r="U47">
        <f t="shared" si="58"/>
        <v>1</v>
      </c>
      <c r="V47">
        <f t="shared" si="59"/>
        <v>1</v>
      </c>
      <c r="W47">
        <f t="shared" si="60"/>
        <v>1</v>
      </c>
      <c r="X47">
        <f t="shared" si="61"/>
        <v>2</v>
      </c>
      <c r="Y47">
        <f t="shared" si="62"/>
        <v>2.5</v>
      </c>
      <c r="Z47">
        <f t="shared" si="63"/>
        <v>3</v>
      </c>
      <c r="AA47">
        <v>1</v>
      </c>
      <c r="AB47">
        <v>1</v>
      </c>
      <c r="AC47">
        <v>1</v>
      </c>
    </row>
    <row r="48" customFormat="1" spans="13:29">
      <c r="M48" s="7"/>
      <c r="N48" s="2">
        <v>8</v>
      </c>
      <c r="O48">
        <f t="shared" si="52"/>
        <v>1</v>
      </c>
      <c r="P48">
        <f t="shared" si="53"/>
        <v>1</v>
      </c>
      <c r="Q48">
        <f t="shared" si="54"/>
        <v>1</v>
      </c>
      <c r="R48">
        <f t="shared" si="55"/>
        <v>2</v>
      </c>
      <c r="S48">
        <f t="shared" si="56"/>
        <v>2.5</v>
      </c>
      <c r="T48">
        <f t="shared" si="57"/>
        <v>3</v>
      </c>
      <c r="U48">
        <f t="shared" si="58"/>
        <v>1</v>
      </c>
      <c r="V48">
        <f t="shared" si="59"/>
        <v>1</v>
      </c>
      <c r="W48">
        <f t="shared" si="60"/>
        <v>1</v>
      </c>
      <c r="X48">
        <f t="shared" si="61"/>
        <v>2</v>
      </c>
      <c r="Y48">
        <f t="shared" si="62"/>
        <v>2.5</v>
      </c>
      <c r="Z48">
        <f t="shared" si="63"/>
        <v>3</v>
      </c>
      <c r="AA48">
        <v>1</v>
      </c>
      <c r="AB48">
        <v>1</v>
      </c>
      <c r="AC48">
        <v>1</v>
      </c>
    </row>
    <row r="49" customFormat="1" spans="14:29">
      <c r="N49" s="2" t="s">
        <v>59</v>
      </c>
      <c r="O49" s="9">
        <f t="shared" ref="O49:AF49" si="64">AVERAGE(O41:O48)</f>
        <v>1.375</v>
      </c>
      <c r="P49" s="9">
        <f t="shared" si="64"/>
        <v>1.6875</v>
      </c>
      <c r="Q49" s="9">
        <f t="shared" si="64"/>
        <v>2</v>
      </c>
      <c r="R49" s="9">
        <f t="shared" si="64"/>
        <v>1.75</v>
      </c>
      <c r="S49" s="9">
        <f t="shared" si="64"/>
        <v>2.25</v>
      </c>
      <c r="T49" s="9">
        <f t="shared" si="64"/>
        <v>2.75</v>
      </c>
      <c r="U49" s="9">
        <f t="shared" si="64"/>
        <v>1.375</v>
      </c>
      <c r="V49" s="9">
        <f t="shared" si="64"/>
        <v>1.6875</v>
      </c>
      <c r="W49" s="9">
        <f t="shared" si="64"/>
        <v>2</v>
      </c>
      <c r="X49" s="9">
        <f t="shared" si="64"/>
        <v>1.875</v>
      </c>
      <c r="Y49" s="9">
        <f t="shared" si="64"/>
        <v>2.375</v>
      </c>
      <c r="Z49" s="9">
        <f t="shared" si="64"/>
        <v>2.875</v>
      </c>
      <c r="AA49" s="9">
        <f t="shared" si="64"/>
        <v>1</v>
      </c>
      <c r="AB49" s="9">
        <f t="shared" si="64"/>
        <v>1</v>
      </c>
      <c r="AC49" s="9">
        <f t="shared" si="64"/>
        <v>1</v>
      </c>
    </row>
    <row r="51" spans="33:41">
      <c r="AG51" s="10" t="s">
        <v>60</v>
      </c>
      <c r="AH51" s="10"/>
      <c r="AI51" s="10"/>
      <c r="AJ51" s="10"/>
      <c r="AK51" s="10"/>
      <c r="AL51" s="10"/>
      <c r="AM51" s="10"/>
      <c r="AN51" s="10"/>
      <c r="AO51" s="10"/>
    </row>
    <row r="52" spans="13:41">
      <c r="M52" s="10" t="s">
        <v>61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G52" s="10"/>
      <c r="AH52" s="10"/>
      <c r="AI52" s="10"/>
      <c r="AJ52" s="10"/>
      <c r="AK52" s="10"/>
      <c r="AL52" s="10"/>
      <c r="AM52" s="10"/>
      <c r="AN52" s="10"/>
      <c r="AO52" s="10"/>
    </row>
    <row r="53" customFormat="1" spans="13:26"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32:42">
      <c r="AF54" s="7" t="s">
        <v>55</v>
      </c>
      <c r="AG54" s="7"/>
      <c r="AH54" s="8"/>
      <c r="AI54" s="8"/>
      <c r="AJ54" s="8"/>
      <c r="AK54" s="8"/>
      <c r="AL54" s="8"/>
      <c r="AM54" s="8"/>
      <c r="AN54" s="8"/>
      <c r="AO54" s="8"/>
      <c r="AP54" s="8"/>
    </row>
    <row r="55" spans="13:42">
      <c r="M55" s="8" t="s">
        <v>55</v>
      </c>
      <c r="N55" s="8"/>
      <c r="O55" s="8" t="s">
        <v>118</v>
      </c>
      <c r="P55" s="8"/>
      <c r="Q55" s="8"/>
      <c r="R55" s="8" t="s">
        <v>119</v>
      </c>
      <c r="S55" s="8"/>
      <c r="T55" s="8"/>
      <c r="U55" s="8" t="s">
        <v>120</v>
      </c>
      <c r="V55" s="8"/>
      <c r="W55" s="8"/>
      <c r="X55" s="8" t="s">
        <v>121</v>
      </c>
      <c r="Y55" s="8"/>
      <c r="Z55" s="8"/>
      <c r="AA55" s="8" t="s">
        <v>122</v>
      </c>
      <c r="AB55" s="8"/>
      <c r="AC55" s="8"/>
      <c r="AF55" s="7"/>
      <c r="AG55" s="7"/>
      <c r="AH55" s="8"/>
      <c r="AI55" s="8"/>
      <c r="AJ55" s="8"/>
      <c r="AK55" s="8"/>
      <c r="AL55" s="8"/>
      <c r="AM55" s="8"/>
      <c r="AN55" s="8"/>
      <c r="AO55" s="8"/>
      <c r="AP55" s="8"/>
    </row>
    <row r="56" spans="13:42">
      <c r="M56" s="8"/>
      <c r="N56" s="8"/>
      <c r="O56" s="8" t="s">
        <v>56</v>
      </c>
      <c r="P56" s="8" t="s">
        <v>57</v>
      </c>
      <c r="Q56" s="8" t="s">
        <v>58</v>
      </c>
      <c r="R56" s="8" t="s">
        <v>56</v>
      </c>
      <c r="S56" s="8" t="s">
        <v>57</v>
      </c>
      <c r="T56" s="8" t="s">
        <v>58</v>
      </c>
      <c r="U56" s="8" t="s">
        <v>56</v>
      </c>
      <c r="V56" s="8" t="s">
        <v>57</v>
      </c>
      <c r="W56" s="8" t="s">
        <v>58</v>
      </c>
      <c r="X56" s="8" t="s">
        <v>56</v>
      </c>
      <c r="Y56" s="8" t="s">
        <v>57</v>
      </c>
      <c r="Z56" s="8" t="s">
        <v>58</v>
      </c>
      <c r="AA56" s="8" t="s">
        <v>56</v>
      </c>
      <c r="AB56" s="8" t="s">
        <v>57</v>
      </c>
      <c r="AC56" s="8" t="s">
        <v>58</v>
      </c>
      <c r="AF56" s="7"/>
      <c r="AG56" s="7"/>
      <c r="AH56" s="8" t="s">
        <v>56</v>
      </c>
      <c r="AI56" s="8" t="s">
        <v>57</v>
      </c>
      <c r="AJ56" s="8" t="s">
        <v>58</v>
      </c>
      <c r="AK56" s="8" t="s">
        <v>56</v>
      </c>
      <c r="AL56" s="8" t="s">
        <v>57</v>
      </c>
      <c r="AM56" s="8" t="s">
        <v>58</v>
      </c>
      <c r="AN56" s="8" t="s">
        <v>56</v>
      </c>
      <c r="AO56" s="8" t="s">
        <v>57</v>
      </c>
      <c r="AP56" s="8" t="s">
        <v>58</v>
      </c>
    </row>
    <row r="57" spans="13:42">
      <c r="M57" s="8" t="s">
        <v>118</v>
      </c>
      <c r="N57" s="8"/>
      <c r="O57" s="9">
        <v>1</v>
      </c>
      <c r="P57" s="9">
        <v>1</v>
      </c>
      <c r="Q57" s="9">
        <v>1</v>
      </c>
      <c r="R57" s="9">
        <v>1.125</v>
      </c>
      <c r="S57" s="9">
        <v>1.4375</v>
      </c>
      <c r="T57" s="9">
        <v>1.75</v>
      </c>
      <c r="U57" s="9">
        <v>1</v>
      </c>
      <c r="V57" s="9">
        <v>1.0625</v>
      </c>
      <c r="W57" s="9">
        <v>1.125</v>
      </c>
      <c r="X57" s="9">
        <v>1.5</v>
      </c>
      <c r="Y57" s="9">
        <v>2</v>
      </c>
      <c r="Z57" s="9">
        <v>2.5</v>
      </c>
      <c r="AA57">
        <v>0.625</v>
      </c>
      <c r="AB57">
        <v>0.691666666666667</v>
      </c>
      <c r="AC57">
        <v>0.8125</v>
      </c>
      <c r="AF57" s="8" t="s">
        <v>118</v>
      </c>
      <c r="AG57" s="8"/>
      <c r="AH57" s="9">
        <f>O57+R57+U57+X57+AA57</f>
        <v>5.25</v>
      </c>
      <c r="AI57" s="9">
        <f>P57+S57+V57+Y57+AB57</f>
        <v>6.19166666666667</v>
      </c>
      <c r="AJ57" s="9">
        <f>Q57+T57+W57+Z57+AC57</f>
        <v>7.1875</v>
      </c>
      <c r="AK57" s="9">
        <f>SUM(AH57:AH61)</f>
        <v>24.6041666666667</v>
      </c>
      <c r="AL57" s="9">
        <f>SUM(AI57:AI61)</f>
        <v>28.1583333333333</v>
      </c>
      <c r="AM57" s="9">
        <f>SUM(AJ57:AJ61)</f>
        <v>32.375</v>
      </c>
      <c r="AN57" s="9">
        <f>1/AM57</f>
        <v>0.0308880308880309</v>
      </c>
      <c r="AO57" s="9">
        <f>1/AL57</f>
        <v>0.0355134655223439</v>
      </c>
      <c r="AP57" s="9">
        <f>1/AK57</f>
        <v>0.0406435224386114</v>
      </c>
    </row>
    <row r="58" customFormat="1" spans="13:36">
      <c r="M58" s="8" t="s">
        <v>119</v>
      </c>
      <c r="N58" s="8"/>
      <c r="O58" s="9">
        <v>0.666666666666667</v>
      </c>
      <c r="P58" s="9">
        <v>0.758333333333333</v>
      </c>
      <c r="Q58" s="9">
        <v>0.9375</v>
      </c>
      <c r="R58" s="9">
        <v>1</v>
      </c>
      <c r="S58" s="9">
        <v>1</v>
      </c>
      <c r="T58" s="9">
        <v>1</v>
      </c>
      <c r="U58" s="9">
        <v>1</v>
      </c>
      <c r="V58" s="9">
        <v>1.25</v>
      </c>
      <c r="W58" s="9">
        <v>1.5</v>
      </c>
      <c r="X58" s="9">
        <v>1</v>
      </c>
      <c r="Y58" s="9">
        <v>1</v>
      </c>
      <c r="Z58" s="9">
        <v>1</v>
      </c>
      <c r="AA58">
        <v>0.375</v>
      </c>
      <c r="AB58">
        <v>0.466666666666667</v>
      </c>
      <c r="AC58">
        <v>0.625</v>
      </c>
      <c r="AF58" s="8" t="s">
        <v>119</v>
      </c>
      <c r="AG58" s="8"/>
      <c r="AH58" s="9">
        <f>O58+R58+U58+X58+AA58</f>
        <v>4.04166666666667</v>
      </c>
      <c r="AI58" s="9">
        <f>P58+S58+V58+Y58+AB58</f>
        <v>4.475</v>
      </c>
      <c r="AJ58" s="9">
        <f>Q58+T58+W58+Z58+AC58</f>
        <v>5.0625</v>
      </c>
    </row>
    <row r="59" customFormat="1" spans="13:36">
      <c r="M59" s="8" t="s">
        <v>120</v>
      </c>
      <c r="N59" s="8"/>
      <c r="O59" s="9">
        <v>1</v>
      </c>
      <c r="P59" s="9">
        <v>1</v>
      </c>
      <c r="Q59" s="9">
        <v>1</v>
      </c>
      <c r="R59" s="9">
        <v>0.75</v>
      </c>
      <c r="S59" s="9">
        <v>0.833333333333333</v>
      </c>
      <c r="T59" s="9">
        <v>1</v>
      </c>
      <c r="U59" s="9">
        <v>1</v>
      </c>
      <c r="V59" s="9">
        <v>1</v>
      </c>
      <c r="W59" s="9">
        <v>1</v>
      </c>
      <c r="X59" s="9">
        <v>0.875</v>
      </c>
      <c r="Y59" s="9">
        <v>1</v>
      </c>
      <c r="Z59" s="9">
        <v>1.125</v>
      </c>
      <c r="AA59">
        <v>0.625</v>
      </c>
      <c r="AB59">
        <v>0.691666666666667</v>
      </c>
      <c r="AC59">
        <v>0.8125</v>
      </c>
      <c r="AF59" s="8" t="s">
        <v>120</v>
      </c>
      <c r="AG59" s="8"/>
      <c r="AH59" s="9">
        <f>O59+R59+U59+X59+AA59</f>
        <v>4.25</v>
      </c>
      <c r="AI59" s="9">
        <f>P59+S59+V59+Y59+AB59</f>
        <v>4.525</v>
      </c>
      <c r="AJ59" s="9">
        <f>Q59+T59+W59+Z59+AC59</f>
        <v>4.9375</v>
      </c>
    </row>
    <row r="60" customFormat="1" spans="13:36">
      <c r="M60" s="8" t="s">
        <v>121</v>
      </c>
      <c r="N60" s="8"/>
      <c r="O60" s="9">
        <v>0.416666666666667</v>
      </c>
      <c r="P60" s="9">
        <v>0.533333333333333</v>
      </c>
      <c r="Q60" s="9">
        <v>0.75</v>
      </c>
      <c r="R60" s="9">
        <v>1</v>
      </c>
      <c r="S60" s="9">
        <v>1</v>
      </c>
      <c r="T60" s="9">
        <v>1</v>
      </c>
      <c r="U60" s="9">
        <v>0.916666666666667</v>
      </c>
      <c r="V60" s="9">
        <v>1</v>
      </c>
      <c r="W60" s="9">
        <v>1.25</v>
      </c>
      <c r="X60" s="9">
        <v>1</v>
      </c>
      <c r="Y60" s="9">
        <v>1</v>
      </c>
      <c r="Z60" s="9">
        <v>1</v>
      </c>
      <c r="AA60">
        <v>0.354166666666667</v>
      </c>
      <c r="AB60">
        <v>0.433333333333333</v>
      </c>
      <c r="AC60">
        <v>0.5625</v>
      </c>
      <c r="AF60" s="8" t="s">
        <v>121</v>
      </c>
      <c r="AG60" s="8"/>
      <c r="AH60" s="9">
        <f>O60+R60+U60+X60+AA60</f>
        <v>3.6875</v>
      </c>
      <c r="AI60" s="9">
        <f>P60+S60+V60+Y60+AB60</f>
        <v>3.96666666666667</v>
      </c>
      <c r="AJ60" s="9">
        <f>Q60+T60+W60+Z60+AC60</f>
        <v>4.5625</v>
      </c>
    </row>
    <row r="61" customFormat="1" spans="13:36">
      <c r="M61" s="8" t="s">
        <v>122</v>
      </c>
      <c r="N61" s="8"/>
      <c r="O61" s="9">
        <v>1.375</v>
      </c>
      <c r="P61" s="9">
        <v>1.6875</v>
      </c>
      <c r="Q61" s="9">
        <v>2</v>
      </c>
      <c r="R61" s="9">
        <v>1.75</v>
      </c>
      <c r="S61" s="9">
        <v>2.25</v>
      </c>
      <c r="T61" s="9">
        <v>2.75</v>
      </c>
      <c r="U61" s="9">
        <v>1.375</v>
      </c>
      <c r="V61" s="9">
        <v>1.6875</v>
      </c>
      <c r="W61" s="9">
        <v>2</v>
      </c>
      <c r="X61" s="9">
        <v>1.875</v>
      </c>
      <c r="Y61" s="9">
        <v>2.375</v>
      </c>
      <c r="Z61" s="9">
        <v>2.875</v>
      </c>
      <c r="AA61">
        <v>1</v>
      </c>
      <c r="AB61">
        <v>1</v>
      </c>
      <c r="AC61">
        <v>1</v>
      </c>
      <c r="AF61" s="8" t="s">
        <v>122</v>
      </c>
      <c r="AG61" s="8"/>
      <c r="AH61" s="9">
        <f>O61+R61+U61+X61+AA61</f>
        <v>7.375</v>
      </c>
      <c r="AI61" s="9">
        <f>P61+S61+V61+Y61+AB61</f>
        <v>9</v>
      </c>
      <c r="AJ61" s="9">
        <f>Q61+T61+W61+Z61+AC61</f>
        <v>10.625</v>
      </c>
    </row>
    <row r="64" spans="13:41"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G64" s="10" t="s">
        <v>63</v>
      </c>
      <c r="AH64" s="10"/>
      <c r="AI64" s="10"/>
      <c r="AJ64" s="10"/>
      <c r="AK64" s="10"/>
      <c r="AL64" s="10"/>
      <c r="AM64" s="10"/>
      <c r="AN64" s="10"/>
      <c r="AO64" s="10"/>
    </row>
    <row r="65" spans="13:41"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G65" s="10"/>
      <c r="AH65" s="10"/>
      <c r="AI65" s="10"/>
      <c r="AJ65" s="10"/>
      <c r="AK65" s="10"/>
      <c r="AL65" s="10"/>
      <c r="AM65" s="10"/>
      <c r="AN65" s="10"/>
      <c r="AO65" s="10"/>
    </row>
    <row r="67" customFormat="1" spans="13:36"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AF67" s="7" t="s">
        <v>55</v>
      </c>
      <c r="AG67" s="7"/>
      <c r="AH67" s="8"/>
      <c r="AI67" s="8"/>
      <c r="AJ67" s="8"/>
    </row>
    <row r="68" customFormat="1" spans="13:36">
      <c r="M68" s="12"/>
      <c r="N68" s="12"/>
      <c r="O68" s="8"/>
      <c r="P68" s="8"/>
      <c r="Q68" s="8"/>
      <c r="R68" s="13"/>
      <c r="S68" s="13"/>
      <c r="T68" s="13"/>
      <c r="U68" s="13"/>
      <c r="V68" s="13"/>
      <c r="W68" s="13"/>
      <c r="X68" s="7"/>
      <c r="Y68" s="7"/>
      <c r="Z68" s="7"/>
      <c r="AF68" s="7"/>
      <c r="AG68" s="7"/>
      <c r="AH68" s="8"/>
      <c r="AI68" s="8"/>
      <c r="AJ68" s="8"/>
    </row>
    <row r="69" customFormat="1" spans="13:36">
      <c r="M69" s="12"/>
      <c r="N69" s="12"/>
      <c r="O69" s="8"/>
      <c r="P69" s="8"/>
      <c r="Q69" s="8"/>
      <c r="R69" s="13"/>
      <c r="S69" s="13"/>
      <c r="T69" s="13"/>
      <c r="U69" s="13"/>
      <c r="V69" s="13"/>
      <c r="W69" s="13"/>
      <c r="X69" s="7"/>
      <c r="Y69" s="7"/>
      <c r="Z69" s="7"/>
      <c r="AF69" s="7"/>
      <c r="AG69" s="7"/>
      <c r="AH69" s="8" t="s">
        <v>56</v>
      </c>
      <c r="AI69" s="8" t="s">
        <v>57</v>
      </c>
      <c r="AJ69" s="8" t="s">
        <v>58</v>
      </c>
    </row>
    <row r="70" customFormat="1" spans="13:36">
      <c r="M70" s="12"/>
      <c r="N70" s="12"/>
      <c r="O70" s="8"/>
      <c r="P70" s="8"/>
      <c r="Q70" s="8"/>
      <c r="R70" s="13"/>
      <c r="S70" s="13"/>
      <c r="T70" s="13"/>
      <c r="U70" s="13"/>
      <c r="V70" s="13"/>
      <c r="W70" s="13"/>
      <c r="X70" s="7"/>
      <c r="Y70" s="7"/>
      <c r="Z70" s="7"/>
      <c r="AF70" s="8" t="s">
        <v>118</v>
      </c>
      <c r="AG70" s="8"/>
      <c r="AH70" s="14">
        <f>AH57*$AN$57</f>
        <v>0.162162162162162</v>
      </c>
      <c r="AI70" s="14">
        <f>AI57*$AO$57</f>
        <v>0.219887540692513</v>
      </c>
      <c r="AJ70" s="14">
        <f>AJ57*$AP$57</f>
        <v>0.292125317527519</v>
      </c>
    </row>
    <row r="71" customFormat="1" spans="13:36">
      <c r="M71" s="12"/>
      <c r="N71" s="12"/>
      <c r="O71" s="8"/>
      <c r="P71" s="8"/>
      <c r="Q71" s="8"/>
      <c r="R71" s="13"/>
      <c r="S71" s="13"/>
      <c r="T71" s="13"/>
      <c r="U71" s="13"/>
      <c r="V71" s="13"/>
      <c r="W71" s="13"/>
      <c r="X71" s="7"/>
      <c r="Y71" s="7"/>
      <c r="Z71" s="7"/>
      <c r="AF71" s="8" t="s">
        <v>119</v>
      </c>
      <c r="AG71" s="8"/>
      <c r="AH71" s="14">
        <f>AH58*$AN$57</f>
        <v>0.124839124839125</v>
      </c>
      <c r="AI71" s="14">
        <f>AI58*$AO$57</f>
        <v>0.158922758212489</v>
      </c>
      <c r="AJ71" s="14">
        <f>AJ58*$AP$57</f>
        <v>0.20575783234547</v>
      </c>
    </row>
    <row r="72" customFormat="1" spans="13:36">
      <c r="M72" s="12"/>
      <c r="N72" s="12"/>
      <c r="O72" s="8"/>
      <c r="P72" s="8"/>
      <c r="Q72" s="8"/>
      <c r="R72" s="13"/>
      <c r="S72" s="13"/>
      <c r="T72" s="13"/>
      <c r="U72" s="13"/>
      <c r="V72" s="13"/>
      <c r="W72" s="13"/>
      <c r="X72" s="7"/>
      <c r="Y72" s="7"/>
      <c r="Z72" s="7"/>
      <c r="AF72" s="8" t="s">
        <v>120</v>
      </c>
      <c r="AG72" s="8"/>
      <c r="AH72" s="14">
        <f>AH59*$AN$57</f>
        <v>0.131274131274131</v>
      </c>
      <c r="AI72" s="14">
        <f>AI59*$AO$57</f>
        <v>0.160698431488606</v>
      </c>
      <c r="AJ72" s="14">
        <f>AJ59*$AP$57</f>
        <v>0.200677392040644</v>
      </c>
    </row>
    <row r="73" customFormat="1" spans="13:36">
      <c r="M73" s="12"/>
      <c r="N73" s="12"/>
      <c r="O73" s="8"/>
      <c r="P73" s="8"/>
      <c r="Q73" s="8"/>
      <c r="R73" s="13"/>
      <c r="S73" s="13"/>
      <c r="T73" s="13"/>
      <c r="U73" s="13"/>
      <c r="V73" s="13"/>
      <c r="W73" s="13"/>
      <c r="X73" s="7"/>
      <c r="Y73" s="7"/>
      <c r="Z73" s="7"/>
      <c r="AF73" s="8" t="s">
        <v>121</v>
      </c>
      <c r="AG73" s="8"/>
      <c r="AH73" s="14">
        <f>AH60*$AN$57</f>
        <v>0.113899613899614</v>
      </c>
      <c r="AI73" s="14">
        <f>AI60*$AO$57</f>
        <v>0.140870079905297</v>
      </c>
      <c r="AJ73" s="14">
        <f>AJ60*$AP$57</f>
        <v>0.185436071126164</v>
      </c>
    </row>
    <row r="74" customFormat="1" spans="13:36">
      <c r="M74" s="12"/>
      <c r="N74" s="12"/>
      <c r="O74" s="8"/>
      <c r="P74" s="8"/>
      <c r="Q74" s="8"/>
      <c r="R74" s="13"/>
      <c r="S74" s="13"/>
      <c r="T74" s="13"/>
      <c r="U74" s="13"/>
      <c r="V74" s="13"/>
      <c r="W74" s="13"/>
      <c r="X74" s="7"/>
      <c r="Y74" s="7"/>
      <c r="Z74" s="7"/>
      <c r="AF74" s="8" t="s">
        <v>122</v>
      </c>
      <c r="AG74" s="8"/>
      <c r="AH74" s="14">
        <f>AH61*$AN$57</f>
        <v>0.227799227799228</v>
      </c>
      <c r="AI74" s="14">
        <f>AI61*$AO$57</f>
        <v>0.319621189701095</v>
      </c>
      <c r="AJ74" s="14">
        <f>AJ61*$AP$57</f>
        <v>0.431837425910246</v>
      </c>
    </row>
    <row r="75" customFormat="1" spans="13:26">
      <c r="M75" s="12"/>
      <c r="N75" s="12"/>
      <c r="O75" s="8"/>
      <c r="P75" s="8"/>
      <c r="Q75" s="8"/>
      <c r="R75" s="13"/>
      <c r="S75" s="13"/>
      <c r="T75" s="13"/>
      <c r="U75" s="13"/>
      <c r="V75" s="13"/>
      <c r="W75" s="13"/>
      <c r="X75" s="7"/>
      <c r="Y75" s="7"/>
      <c r="Z75" s="7"/>
    </row>
    <row r="76" customFormat="1" spans="13:26">
      <c r="M76" s="12"/>
      <c r="N76" s="12"/>
      <c r="O76" s="8"/>
      <c r="P76" s="8"/>
      <c r="Q76" s="8"/>
      <c r="R76" s="13"/>
      <c r="S76" s="13"/>
      <c r="T76" s="13"/>
      <c r="U76" s="13"/>
      <c r="V76" s="13"/>
      <c r="W76" s="13"/>
      <c r="X76" s="7"/>
      <c r="Y76" s="7"/>
      <c r="Z76" s="7"/>
    </row>
    <row r="77" spans="13:41">
      <c r="M77" s="12"/>
      <c r="N77" s="12"/>
      <c r="O77" s="8"/>
      <c r="P77" s="8"/>
      <c r="Q77" s="8"/>
      <c r="R77" s="13"/>
      <c r="S77" s="13"/>
      <c r="T77" s="13"/>
      <c r="U77" s="13"/>
      <c r="V77" s="13"/>
      <c r="W77" s="13"/>
      <c r="X77" s="7"/>
      <c r="Y77" s="7"/>
      <c r="Z77" s="7"/>
      <c r="AG77" s="10" t="s">
        <v>77</v>
      </c>
      <c r="AH77" s="10"/>
      <c r="AI77" s="10"/>
      <c r="AJ77" s="10"/>
      <c r="AK77" s="10"/>
      <c r="AL77" s="10"/>
      <c r="AM77" s="10"/>
      <c r="AN77" s="10"/>
      <c r="AO77" s="10"/>
    </row>
    <row r="78" spans="13:41">
      <c r="M78" s="12"/>
      <c r="N78" s="12"/>
      <c r="O78" s="8"/>
      <c r="P78" s="8"/>
      <c r="Q78" s="8"/>
      <c r="R78" s="13"/>
      <c r="S78" s="13"/>
      <c r="T78" s="13"/>
      <c r="U78" s="13"/>
      <c r="V78" s="13"/>
      <c r="W78" s="13"/>
      <c r="X78" s="7"/>
      <c r="Y78" s="7"/>
      <c r="Z78" s="7"/>
      <c r="AG78" s="10"/>
      <c r="AH78" s="10"/>
      <c r="AI78" s="10"/>
      <c r="AJ78" s="10"/>
      <c r="AK78" s="10"/>
      <c r="AL78" s="10"/>
      <c r="AM78" s="10"/>
      <c r="AN78" s="10"/>
      <c r="AO78" s="10"/>
    </row>
    <row r="79" customFormat="1" spans="13:26">
      <c r="M79" s="12"/>
      <c r="N79" s="12"/>
      <c r="O79" s="8"/>
      <c r="P79" s="8"/>
      <c r="Q79" s="8"/>
      <c r="R79" s="13"/>
      <c r="S79" s="13"/>
      <c r="T79" s="13"/>
      <c r="U79" s="13"/>
      <c r="V79" s="13"/>
      <c r="W79" s="13"/>
      <c r="X79" s="7"/>
      <c r="Y79" s="7"/>
      <c r="Z79" s="7"/>
    </row>
    <row r="80" spans="13:39">
      <c r="M80" s="12"/>
      <c r="N80" s="12"/>
      <c r="O80" s="8"/>
      <c r="P80" s="8"/>
      <c r="Q80" s="8"/>
      <c r="R80" s="13"/>
      <c r="S80" s="13"/>
      <c r="T80" s="13"/>
      <c r="U80" s="13"/>
      <c r="V80" s="13"/>
      <c r="W80" s="13"/>
      <c r="X80" s="7"/>
      <c r="Y80" s="7"/>
      <c r="Z80" s="7"/>
      <c r="AH80" s="15" t="s">
        <v>78</v>
      </c>
      <c r="AI80" s="15" t="s">
        <v>79</v>
      </c>
      <c r="AJ80" s="15" t="s">
        <v>80</v>
      </c>
      <c r="AK80" s="15" t="s">
        <v>81</v>
      </c>
      <c r="AL80" s="15" t="s">
        <v>103</v>
      </c>
      <c r="AM80" s="15"/>
    </row>
    <row r="81" customFormat="1" spans="13:39">
      <c r="M81" s="12"/>
      <c r="N81" s="12"/>
      <c r="O81" s="8"/>
      <c r="P81" s="8"/>
      <c r="Q81" s="8"/>
      <c r="R81" s="13"/>
      <c r="S81" s="13"/>
      <c r="T81" s="13"/>
      <c r="U81" s="13"/>
      <c r="V81" s="13"/>
      <c r="W81" s="13"/>
      <c r="X81" s="7"/>
      <c r="Y81" s="7"/>
      <c r="Z81" s="7"/>
      <c r="AG81" t="s">
        <v>82</v>
      </c>
      <c r="AI81" s="16">
        <f>(AH70-AJ71)/((AI71-AJ71)-(AI70-AH70))</f>
        <v>0.416942247980497</v>
      </c>
      <c r="AJ81" s="16">
        <v>0.3942278</v>
      </c>
      <c r="AK81" s="16">
        <v>0.227566</v>
      </c>
      <c r="AL81" s="16">
        <v>1</v>
      </c>
      <c r="AM81" s="16"/>
    </row>
    <row r="82" customFormat="1" spans="13:39">
      <c r="M82" s="12"/>
      <c r="N82" s="12"/>
      <c r="O82" s="8"/>
      <c r="P82" s="8"/>
      <c r="Q82" s="8"/>
      <c r="R82" s="13"/>
      <c r="S82" s="13"/>
      <c r="T82" s="13"/>
      <c r="U82" s="13"/>
      <c r="V82" s="13"/>
      <c r="W82" s="13"/>
      <c r="X82" s="7"/>
      <c r="Y82" s="7"/>
      <c r="Z82" s="7"/>
      <c r="AG82" t="s">
        <v>83</v>
      </c>
      <c r="AH82">
        <v>1</v>
      </c>
      <c r="AJ82" s="17">
        <v>1</v>
      </c>
      <c r="AK82" s="17">
        <v>0.7705022</v>
      </c>
      <c r="AL82" s="17">
        <v>1</v>
      </c>
      <c r="AM82" s="17"/>
    </row>
    <row r="83" customFormat="1" spans="13:39">
      <c r="M83" s="12"/>
      <c r="N83" s="12"/>
      <c r="O83" s="8"/>
      <c r="P83" s="8"/>
      <c r="Q83" s="8"/>
      <c r="R83" s="13"/>
      <c r="S83" s="13"/>
      <c r="T83" s="13"/>
      <c r="U83" s="13"/>
      <c r="V83" s="13"/>
      <c r="W83" s="13"/>
      <c r="X83" s="7"/>
      <c r="Y83" s="7"/>
      <c r="Z83" s="7"/>
      <c r="AG83" t="s">
        <v>84</v>
      </c>
      <c r="AH83">
        <v>1</v>
      </c>
      <c r="AI83" s="16">
        <v>0.638297872</v>
      </c>
      <c r="AJ83" s="16"/>
      <c r="AK83" s="16">
        <v>0.732027</v>
      </c>
      <c r="AL83" s="17">
        <v>1</v>
      </c>
      <c r="AM83" s="16"/>
    </row>
    <row r="84" customFormat="1" spans="13:39">
      <c r="M84" s="12"/>
      <c r="N84" s="12"/>
      <c r="O84" s="8"/>
      <c r="P84" s="8"/>
      <c r="Q84" s="8"/>
      <c r="R84" s="13"/>
      <c r="S84" s="13"/>
      <c r="T84" s="13"/>
      <c r="U84" s="13"/>
      <c r="V84" s="13"/>
      <c r="W84" s="13"/>
      <c r="X84" s="7"/>
      <c r="Y84" s="7"/>
      <c r="Z84" s="7"/>
      <c r="AG84" t="s">
        <v>85</v>
      </c>
      <c r="AH84">
        <v>1</v>
      </c>
      <c r="AI84" s="16">
        <v>0.845945946</v>
      </c>
      <c r="AJ84" s="17">
        <v>1</v>
      </c>
      <c r="AK84" s="16"/>
      <c r="AL84" s="17">
        <v>1</v>
      </c>
      <c r="AM84" s="17"/>
    </row>
    <row r="85" customFormat="1" spans="13:39">
      <c r="M85" s="12"/>
      <c r="N85" s="12"/>
      <c r="O85" s="8"/>
      <c r="P85" s="8"/>
      <c r="Q85" s="8"/>
      <c r="R85" s="13"/>
      <c r="S85" s="13"/>
      <c r="T85" s="13"/>
      <c r="U85" s="13"/>
      <c r="V85" s="13"/>
      <c r="W85" s="13"/>
      <c r="X85" s="7"/>
      <c r="Y85" s="7"/>
      <c r="Z85" s="7"/>
      <c r="AG85" t="s">
        <v>105</v>
      </c>
      <c r="AH85" s="16">
        <v>0.3921126</v>
      </c>
      <c r="AI85" s="16">
        <v>0</v>
      </c>
      <c r="AJ85" s="16">
        <v>0</v>
      </c>
      <c r="AK85" s="16">
        <v>0</v>
      </c>
      <c r="AL85" s="16"/>
      <c r="AM85" s="16"/>
    </row>
    <row r="86" customFormat="1" spans="13:39">
      <c r="M86" s="12"/>
      <c r="N86" s="12"/>
      <c r="O86" s="8"/>
      <c r="P86" s="8"/>
      <c r="Q86" s="8"/>
      <c r="R86" s="13"/>
      <c r="S86" s="13"/>
      <c r="T86" s="13"/>
      <c r="U86" s="13"/>
      <c r="V86" s="13"/>
      <c r="W86" s="13"/>
      <c r="X86" s="7"/>
      <c r="Y86" s="7"/>
      <c r="Z86" s="7"/>
      <c r="AG86" t="s">
        <v>86</v>
      </c>
      <c r="AH86" s="16">
        <f t="shared" ref="AH86:AM86" si="65">MIN(AH81:AH85)</f>
        <v>0.3921126</v>
      </c>
      <c r="AI86" s="16">
        <f t="shared" si="65"/>
        <v>0</v>
      </c>
      <c r="AJ86" s="16">
        <f t="shared" si="65"/>
        <v>0</v>
      </c>
      <c r="AK86" s="16">
        <f t="shared" si="65"/>
        <v>0</v>
      </c>
      <c r="AL86" s="16">
        <f t="shared" si="65"/>
        <v>1</v>
      </c>
      <c r="AM86" s="16"/>
    </row>
    <row r="87" customFormat="1" spans="13:26">
      <c r="M87" s="12"/>
      <c r="N87" s="12"/>
      <c r="O87" s="8"/>
      <c r="P87" s="8"/>
      <c r="Q87" s="8"/>
      <c r="R87" s="13"/>
      <c r="S87" s="13"/>
      <c r="T87" s="13"/>
      <c r="U87" s="13"/>
      <c r="V87" s="13"/>
      <c r="W87" s="13"/>
      <c r="X87" s="7"/>
      <c r="Y87" s="7"/>
      <c r="Z87" s="7"/>
    </row>
    <row r="89" spans="33:41">
      <c r="AG89" s="10" t="s">
        <v>87</v>
      </c>
      <c r="AH89" s="10"/>
      <c r="AI89" s="10"/>
      <c r="AJ89" s="10"/>
      <c r="AK89" s="10"/>
      <c r="AL89" s="10"/>
      <c r="AM89" s="10"/>
      <c r="AN89" s="10"/>
      <c r="AO89" s="10"/>
    </row>
    <row r="90" spans="33:41">
      <c r="AG90" s="10"/>
      <c r="AH90" s="10"/>
      <c r="AI90" s="10"/>
      <c r="AJ90" s="10"/>
      <c r="AK90" s="10"/>
      <c r="AL90" s="10"/>
      <c r="AM90" s="10"/>
      <c r="AN90" s="10"/>
      <c r="AO90" s="10"/>
    </row>
    <row r="91" customFormat="1" spans="34:39">
      <c r="AH91" s="8" t="s">
        <v>88</v>
      </c>
      <c r="AI91" s="8" t="s">
        <v>89</v>
      </c>
      <c r="AJ91" s="8" t="s">
        <v>90</v>
      </c>
      <c r="AK91" s="8" t="s">
        <v>91</v>
      </c>
      <c r="AL91" s="8" t="s">
        <v>107</v>
      </c>
      <c r="AM91" s="8"/>
    </row>
    <row r="92" customFormat="1" spans="33:39">
      <c r="AG92" t="s">
        <v>92</v>
      </c>
      <c r="AH92" s="16">
        <v>0.3921126</v>
      </c>
      <c r="AI92" s="17">
        <v>0</v>
      </c>
      <c r="AJ92" s="17">
        <v>0</v>
      </c>
      <c r="AK92" s="17">
        <v>0</v>
      </c>
      <c r="AL92" s="17">
        <v>1</v>
      </c>
      <c r="AM92" s="16"/>
    </row>
    <row r="93" customFormat="1" spans="35:35">
      <c r="AI93" s="14"/>
    </row>
    <row r="95" spans="33:41">
      <c r="AG95" s="10" t="s">
        <v>93</v>
      </c>
      <c r="AH95" s="10"/>
      <c r="AI95" s="10"/>
      <c r="AJ95" s="10"/>
      <c r="AK95" s="10"/>
      <c r="AL95" s="10"/>
      <c r="AM95" s="10"/>
      <c r="AN95" s="10"/>
      <c r="AO95" s="10"/>
    </row>
    <row r="96" spans="33:41">
      <c r="AG96" s="10"/>
      <c r="AH96" s="10"/>
      <c r="AI96" s="10"/>
      <c r="AJ96" s="10"/>
      <c r="AK96" s="10"/>
      <c r="AL96" s="10"/>
      <c r="AM96" s="10"/>
      <c r="AN96" s="10"/>
      <c r="AO96" s="10"/>
    </row>
    <row r="97" customFormat="1" spans="34:39">
      <c r="AH97" s="8" t="s">
        <v>88</v>
      </c>
      <c r="AI97" s="8" t="s">
        <v>89</v>
      </c>
      <c r="AJ97" s="8" t="s">
        <v>90</v>
      </c>
      <c r="AK97" s="8" t="s">
        <v>91</v>
      </c>
      <c r="AL97" s="8" t="s">
        <v>107</v>
      </c>
      <c r="AM97" s="8"/>
    </row>
    <row r="98" customFormat="1" spans="33:39">
      <c r="AG98" t="s">
        <v>92</v>
      </c>
      <c r="AH98" s="16">
        <f t="shared" ref="AH98:AM98" si="66">AH92/(SUM($AH$92:$AM$92))</f>
        <v>0.281667301912216</v>
      </c>
      <c r="AI98" s="17">
        <f t="shared" si="66"/>
        <v>0</v>
      </c>
      <c r="AJ98" s="17">
        <f t="shared" si="66"/>
        <v>0</v>
      </c>
      <c r="AK98" s="17">
        <f t="shared" si="66"/>
        <v>0</v>
      </c>
      <c r="AL98" s="16">
        <f t="shared" si="66"/>
        <v>0.718332698087784</v>
      </c>
      <c r="AM98" s="16"/>
    </row>
  </sheetData>
  <mergeCells count="76">
    <mergeCell ref="O3:Q3"/>
    <mergeCell ref="R3:T3"/>
    <mergeCell ref="U3:W3"/>
    <mergeCell ref="X3:Z3"/>
    <mergeCell ref="AA3:AC3"/>
    <mergeCell ref="O55:Q55"/>
    <mergeCell ref="R55:T55"/>
    <mergeCell ref="U55:W55"/>
    <mergeCell ref="X55:Z55"/>
    <mergeCell ref="AA55:AC55"/>
    <mergeCell ref="M57:N57"/>
    <mergeCell ref="AF57:AG57"/>
    <mergeCell ref="M58:N58"/>
    <mergeCell ref="AF58:AG58"/>
    <mergeCell ref="M59:N59"/>
    <mergeCell ref="AF59:AG59"/>
    <mergeCell ref="M60:N60"/>
    <mergeCell ref="AF60:AG60"/>
    <mergeCell ref="M61:N61"/>
    <mergeCell ref="AF61:AG61"/>
    <mergeCell ref="M67:N67"/>
    <mergeCell ref="AF70:AG70"/>
    <mergeCell ref="AF71:AG71"/>
    <mergeCell ref="AF72:AG72"/>
    <mergeCell ref="AF73:AG73"/>
    <mergeCell ref="AF74:AG74"/>
    <mergeCell ref="M5:M12"/>
    <mergeCell ref="M14:M21"/>
    <mergeCell ref="M23:M30"/>
    <mergeCell ref="M32:M39"/>
    <mergeCell ref="M41:M48"/>
    <mergeCell ref="X68:X70"/>
    <mergeCell ref="X71:X73"/>
    <mergeCell ref="X75:X77"/>
    <mergeCell ref="X78:X80"/>
    <mergeCell ref="X81:X83"/>
    <mergeCell ref="X84:X87"/>
    <mergeCell ref="Y68:Y70"/>
    <mergeCell ref="Y71:Y73"/>
    <mergeCell ref="Y75:Y77"/>
    <mergeCell ref="Y78:Y80"/>
    <mergeCell ref="Y81:Y83"/>
    <mergeCell ref="Y84:Y87"/>
    <mergeCell ref="Z68:Z70"/>
    <mergeCell ref="Z71:Z73"/>
    <mergeCell ref="Z75:Z77"/>
    <mergeCell ref="Z78:Z80"/>
    <mergeCell ref="Z81:Z83"/>
    <mergeCell ref="Z84:Z87"/>
    <mergeCell ref="AE4:AF6"/>
    <mergeCell ref="AE7:AF9"/>
    <mergeCell ref="AE10:AF12"/>
    <mergeCell ref="AE13:AF15"/>
    <mergeCell ref="AE16:AF18"/>
    <mergeCell ref="AE19:AF21"/>
    <mergeCell ref="M3:N4"/>
    <mergeCell ref="M1:AC2"/>
    <mergeCell ref="AF54:AG56"/>
    <mergeCell ref="M52:Z53"/>
    <mergeCell ref="AH54:AJ55"/>
    <mergeCell ref="AK54:AM55"/>
    <mergeCell ref="AN54:AP55"/>
    <mergeCell ref="M55:N56"/>
    <mergeCell ref="AG51:AO52"/>
    <mergeCell ref="AF67:AG69"/>
    <mergeCell ref="AH67:AJ68"/>
    <mergeCell ref="M68:N70"/>
    <mergeCell ref="M71:N73"/>
    <mergeCell ref="AG64:AO65"/>
    <mergeCell ref="M75:N77"/>
    <mergeCell ref="M78:N80"/>
    <mergeCell ref="M81:N83"/>
    <mergeCell ref="AG77:AO78"/>
    <mergeCell ref="M84:N87"/>
    <mergeCell ref="AG89:AO90"/>
    <mergeCell ref="AG95:AO9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F6"/>
    </sheetView>
  </sheetViews>
  <sheetFormatPr defaultColWidth="9.14285714285714" defaultRowHeight="15"/>
  <cols>
    <col min="2" max="5" width="10.5714285714286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Dimensi Utama</vt:lpstr>
      <vt:lpstr>Sistem Operasi</vt:lpstr>
      <vt:lpstr>Proses Logistik</vt:lpstr>
      <vt:lpstr>Sistem Informasi</vt:lpstr>
      <vt:lpstr>Pemasok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Fauzi</cp:lastModifiedBy>
  <dcterms:created xsi:type="dcterms:W3CDTF">2022-01-06T16:04:00Z</dcterms:created>
  <dcterms:modified xsi:type="dcterms:W3CDTF">2022-02-18T13:22:43Z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51817870B6114E0ABEE15ECAC11491CF</vt:lpwstr>
  </property>
  <property fmtid="{D5CDD505-2E9C-101B-9397-08002B2CF9AE}" pid="3" name="KSOProductBuildVer">
    <vt:lpwstr>1033-11.2.0.10463</vt:lpwstr>
  </property>
</Properties>
</file>